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6県リーグ試合結果/"/>
    </mc:Choice>
  </mc:AlternateContent>
  <xr:revisionPtr revIDLastSave="732" documentId="13_ncr:1_{1D23E919-3149-4AE6-8DD4-324CE00C741A}" xr6:coauthVersionLast="47" xr6:coauthVersionMax="47" xr10:uidLastSave="{FC36087D-040E-4BD1-8B33-1D09981FBBBE}"/>
  <bookViews>
    <workbookView xWindow="-120" yWindow="-120" windowWidth="20730" windowHeight="11160" tabRatio="810" activeTab="6" xr2:uid="{00000000-000D-0000-FFFF-FFFF00000000}"/>
  </bookViews>
  <sheets>
    <sheet name="①部" sheetId="74" r:id="rId1"/>
    <sheet name="2部" sheetId="75" r:id="rId2"/>
    <sheet name="3部" sheetId="76" r:id="rId3"/>
    <sheet name="4部" sheetId="78" r:id="rId4"/>
    <sheet name="5部" sheetId="80" r:id="rId5"/>
    <sheet name="6部" sheetId="81" r:id="rId6"/>
    <sheet name="7部" sheetId="83" r:id="rId7"/>
    <sheet name="8部" sheetId="86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  <definedName name="_xlnm.Print_Area" localSheetId="0">①部!$A$1:$BF$37</definedName>
    <definedName name="_xlnm.Print_Area" localSheetId="1">'2部'!$A$1:$BF$37</definedName>
    <definedName name="_xlnm.Print_Area" localSheetId="2">'3部'!$A$1:$BF$37</definedName>
    <definedName name="_xlnm.Print_Area" localSheetId="3">'4部'!$A$1:$BF$37</definedName>
    <definedName name="_xlnm.Print_Area" localSheetId="4">'5部'!$A$1:$BF$37</definedName>
    <definedName name="_xlnm.Print_Area" localSheetId="5">'6部'!$A$1:$BF$37</definedName>
    <definedName name="_xlnm.Print_Area" localSheetId="6">'7部'!$A$1:$BF$37</definedName>
  </definedNames>
  <calcPr calcId="181029"/>
</workbook>
</file>

<file path=xl/calcChain.xml><?xml version="1.0" encoding="utf-8"?>
<calcChain xmlns="http://schemas.openxmlformats.org/spreadsheetml/2006/main">
  <c r="AP6" i="86" l="1"/>
  <c r="AQ6" i="86"/>
  <c r="AR6" i="86"/>
  <c r="AS6" i="86"/>
  <c r="AQ27" i="86"/>
  <c r="AP27" i="86"/>
  <c r="AP9" i="86"/>
  <c r="AU6" i="86"/>
  <c r="AU7" i="86"/>
  <c r="AV6" i="86"/>
  <c r="AX6" i="86"/>
  <c r="AP12" i="86"/>
  <c r="AQ9" i="86"/>
  <c r="AR9" i="86"/>
  <c r="AS9" i="86"/>
  <c r="AU9" i="86"/>
  <c r="AQ12" i="86"/>
  <c r="AR12" i="86"/>
  <c r="AS12" i="86"/>
  <c r="AP15" i="86"/>
  <c r="AQ15" i="86"/>
  <c r="AR15" i="86"/>
  <c r="AS15" i="86"/>
  <c r="AP18" i="86"/>
  <c r="AQ18" i="86"/>
  <c r="AR18" i="86"/>
  <c r="AS18" i="86"/>
  <c r="AP21" i="86"/>
  <c r="AQ21" i="86"/>
  <c r="AR21" i="86"/>
  <c r="AS21" i="86"/>
  <c r="AP24" i="86"/>
  <c r="AQ24" i="86"/>
  <c r="AR24" i="86"/>
  <c r="AS24" i="86"/>
  <c r="AR27" i="86"/>
  <c r="AS27" i="86"/>
  <c r="AX27" i="86"/>
  <c r="AV27" i="86"/>
  <c r="AU27" i="86"/>
  <c r="AU28" i="86"/>
  <c r="AX24" i="86"/>
  <c r="AV24" i="86"/>
  <c r="AU24" i="86"/>
  <c r="AU25" i="86"/>
  <c r="AX21" i="86"/>
  <c r="AV21" i="86"/>
  <c r="AU21" i="86"/>
  <c r="AU22" i="86"/>
  <c r="AX18" i="86"/>
  <c r="AV18" i="86"/>
  <c r="AU18" i="86"/>
  <c r="AU19" i="86"/>
  <c r="AX15" i="86"/>
  <c r="AV15" i="86"/>
  <c r="AU15" i="86"/>
  <c r="AU16" i="86"/>
  <c r="AX12" i="86"/>
  <c r="AV12" i="86"/>
  <c r="AU12" i="86"/>
  <c r="AU13" i="86"/>
  <c r="AX9" i="86"/>
  <c r="AV9" i="86"/>
  <c r="AU10" i="86"/>
  <c r="BC30" i="83"/>
  <c r="BA30" i="83"/>
  <c r="AU30" i="83"/>
  <c r="AZ30" i="83"/>
  <c r="AX30" i="83"/>
  <c r="AZ31" i="83" s="1"/>
  <c r="AV30" i="83"/>
  <c r="BC27" i="83"/>
  <c r="BA27" i="83"/>
  <c r="AU27" i="83"/>
  <c r="AZ27" i="83"/>
  <c r="AX27" i="83"/>
  <c r="AZ28" i="83" s="1"/>
  <c r="AV27" i="83"/>
  <c r="BC24" i="83"/>
  <c r="BA24" i="83"/>
  <c r="AV24" i="83"/>
  <c r="AU24" i="83"/>
  <c r="AW24" i="83" s="1"/>
  <c r="AZ24" i="83"/>
  <c r="AX24" i="83"/>
  <c r="AZ25" i="83" s="1"/>
  <c r="BC21" i="83"/>
  <c r="BA21" i="83"/>
  <c r="AV21" i="83"/>
  <c r="AU21" i="83"/>
  <c r="AW21" i="83" s="1"/>
  <c r="AZ21" i="83"/>
  <c r="AX21" i="83"/>
  <c r="AZ22" i="83" s="1"/>
  <c r="BC18" i="83"/>
  <c r="BA18" i="83"/>
  <c r="AV18" i="83"/>
  <c r="AU18" i="83"/>
  <c r="AW18" i="83" s="1"/>
  <c r="AZ18" i="83"/>
  <c r="AX18" i="83"/>
  <c r="AZ19" i="83" s="1"/>
  <c r="BC15" i="83"/>
  <c r="BA15" i="83"/>
  <c r="AV15" i="83"/>
  <c r="AU15" i="83"/>
  <c r="AW15" i="83" s="1"/>
  <c r="AZ15" i="83"/>
  <c r="AX15" i="83"/>
  <c r="AZ16" i="83" s="1"/>
  <c r="BC12" i="83"/>
  <c r="BA12" i="83"/>
  <c r="AV12" i="83"/>
  <c r="AU12" i="83"/>
  <c r="AW12" i="83" s="1"/>
  <c r="AZ12" i="83"/>
  <c r="AX12" i="83"/>
  <c r="AZ13" i="83" s="1"/>
  <c r="BC9" i="83"/>
  <c r="BA9" i="83"/>
  <c r="AV9" i="83"/>
  <c r="AU9" i="83"/>
  <c r="AW9" i="83" s="1"/>
  <c r="AZ9" i="83"/>
  <c r="AX9" i="83"/>
  <c r="AZ10" i="83" s="1"/>
  <c r="BC6" i="83"/>
  <c r="BA6" i="83"/>
  <c r="AZ6" i="83"/>
  <c r="AX6" i="83"/>
  <c r="AZ7" i="83" s="1"/>
  <c r="AV6" i="83"/>
  <c r="AU6" i="83"/>
  <c r="AW6" i="83" s="1"/>
  <c r="BC30" i="81"/>
  <c r="BA30" i="81"/>
  <c r="AU30" i="81"/>
  <c r="AZ30" i="81"/>
  <c r="AX30" i="81"/>
  <c r="AZ31" i="81" s="1"/>
  <c r="AV30" i="81"/>
  <c r="BC27" i="81"/>
  <c r="BA27" i="81"/>
  <c r="AU27" i="81"/>
  <c r="AZ27" i="81"/>
  <c r="AX27" i="81"/>
  <c r="AZ28" i="81" s="1"/>
  <c r="AV27" i="81"/>
  <c r="BC24" i="81"/>
  <c r="BA24" i="81"/>
  <c r="AV24" i="81"/>
  <c r="AU24" i="81"/>
  <c r="AW24" i="81" s="1"/>
  <c r="AZ24" i="81"/>
  <c r="AX24" i="81"/>
  <c r="AZ25" i="81" s="1"/>
  <c r="BC21" i="81"/>
  <c r="BA21" i="81"/>
  <c r="AV21" i="81"/>
  <c r="AU21" i="81"/>
  <c r="AW21" i="81" s="1"/>
  <c r="AZ21" i="81"/>
  <c r="AX21" i="81"/>
  <c r="AZ22" i="81" s="1"/>
  <c r="BC18" i="81"/>
  <c r="BA18" i="81"/>
  <c r="AV18" i="81"/>
  <c r="AU18" i="81"/>
  <c r="AW18" i="81" s="1"/>
  <c r="AZ18" i="81"/>
  <c r="AX18" i="81"/>
  <c r="AZ19" i="81" s="1"/>
  <c r="BC15" i="81"/>
  <c r="BA15" i="81"/>
  <c r="AV15" i="81"/>
  <c r="AU15" i="81"/>
  <c r="AW15" i="81" s="1"/>
  <c r="AZ15" i="81"/>
  <c r="AX15" i="81"/>
  <c r="AZ16" i="81" s="1"/>
  <c r="BC12" i="81"/>
  <c r="BA12" i="81"/>
  <c r="AV12" i="81"/>
  <c r="AU12" i="81"/>
  <c r="AW12" i="81" s="1"/>
  <c r="AZ12" i="81"/>
  <c r="AX12" i="81"/>
  <c r="AZ13" i="81" s="1"/>
  <c r="BC9" i="81"/>
  <c r="BA9" i="81"/>
  <c r="AV9" i="81"/>
  <c r="AU9" i="81"/>
  <c r="AW9" i="81" s="1"/>
  <c r="AZ9" i="81"/>
  <c r="AX9" i="81"/>
  <c r="AZ10" i="81" s="1"/>
  <c r="BC6" i="81"/>
  <c r="BA6" i="81"/>
  <c r="AZ6" i="81"/>
  <c r="AX6" i="81"/>
  <c r="AZ7" i="81" s="1"/>
  <c r="AV6" i="81"/>
  <c r="AU6" i="81"/>
  <c r="AW6" i="81" s="1"/>
  <c r="BC30" i="80"/>
  <c r="BA30" i="80"/>
  <c r="AU30" i="80"/>
  <c r="AZ30" i="80"/>
  <c r="AX30" i="80"/>
  <c r="AZ31" i="80" s="1"/>
  <c r="AV30" i="80"/>
  <c r="BC27" i="80"/>
  <c r="BA27" i="80"/>
  <c r="AU27" i="80"/>
  <c r="AZ27" i="80"/>
  <c r="AX27" i="80"/>
  <c r="AZ28" i="80" s="1"/>
  <c r="AV27" i="80"/>
  <c r="BC24" i="80"/>
  <c r="BA24" i="80"/>
  <c r="AV24" i="80"/>
  <c r="AU24" i="80"/>
  <c r="AW24" i="80" s="1"/>
  <c r="AZ24" i="80"/>
  <c r="AX24" i="80"/>
  <c r="AZ25" i="80" s="1"/>
  <c r="BC21" i="80"/>
  <c r="BA21" i="80"/>
  <c r="AV21" i="80"/>
  <c r="AU21" i="80"/>
  <c r="AW21" i="80" s="1"/>
  <c r="AZ21" i="80"/>
  <c r="AX21" i="80"/>
  <c r="AZ22" i="80" s="1"/>
  <c r="BC18" i="80"/>
  <c r="BA18" i="80"/>
  <c r="AV18" i="80"/>
  <c r="AU18" i="80"/>
  <c r="AW18" i="80" s="1"/>
  <c r="AZ18" i="80"/>
  <c r="AX18" i="80"/>
  <c r="AZ19" i="80" s="1"/>
  <c r="BC15" i="80"/>
  <c r="BA15" i="80"/>
  <c r="AV15" i="80"/>
  <c r="AU15" i="80"/>
  <c r="AW15" i="80" s="1"/>
  <c r="AZ15" i="80"/>
  <c r="AX15" i="80"/>
  <c r="AZ16" i="80" s="1"/>
  <c r="BC12" i="80"/>
  <c r="BA12" i="80"/>
  <c r="AV12" i="80"/>
  <c r="AU12" i="80"/>
  <c r="AW12" i="80" s="1"/>
  <c r="AZ12" i="80"/>
  <c r="AX12" i="80"/>
  <c r="AZ13" i="80" s="1"/>
  <c r="BC9" i="80"/>
  <c r="BA9" i="80"/>
  <c r="AV9" i="80"/>
  <c r="AU9" i="80"/>
  <c r="AW9" i="80" s="1"/>
  <c r="AZ9" i="80"/>
  <c r="AX9" i="80"/>
  <c r="AZ10" i="80" s="1"/>
  <c r="BC6" i="80"/>
  <c r="BA6" i="80"/>
  <c r="AZ6" i="80"/>
  <c r="AX6" i="80"/>
  <c r="AZ7" i="80" s="1"/>
  <c r="AV6" i="80"/>
  <c r="AU6" i="80"/>
  <c r="AW6" i="80" s="1"/>
  <c r="BC30" i="78"/>
  <c r="BA30" i="78"/>
  <c r="AU30" i="78"/>
  <c r="AZ30" i="78"/>
  <c r="AX30" i="78"/>
  <c r="AZ31" i="78" s="1"/>
  <c r="AV30" i="78"/>
  <c r="BC27" i="78"/>
  <c r="BA27" i="78"/>
  <c r="AU27" i="78"/>
  <c r="AZ27" i="78"/>
  <c r="AX27" i="78"/>
  <c r="AZ28" i="78" s="1"/>
  <c r="AV27" i="78"/>
  <c r="BC24" i="78"/>
  <c r="BA24" i="78"/>
  <c r="AV24" i="78"/>
  <c r="AU24" i="78"/>
  <c r="AW24" i="78" s="1"/>
  <c r="AZ24" i="78"/>
  <c r="AX24" i="78"/>
  <c r="AZ25" i="78" s="1"/>
  <c r="BC21" i="78"/>
  <c r="BA21" i="78"/>
  <c r="AV21" i="78"/>
  <c r="AU21" i="78"/>
  <c r="AW21" i="78" s="1"/>
  <c r="AZ21" i="78"/>
  <c r="AX21" i="78"/>
  <c r="AZ22" i="78" s="1"/>
  <c r="BC18" i="78"/>
  <c r="BA18" i="78"/>
  <c r="AV18" i="78"/>
  <c r="AU18" i="78"/>
  <c r="AW18" i="78" s="1"/>
  <c r="AZ18" i="78"/>
  <c r="AX18" i="78"/>
  <c r="AZ19" i="78" s="1"/>
  <c r="BC15" i="78"/>
  <c r="BA15" i="78"/>
  <c r="AV15" i="78"/>
  <c r="AU15" i="78"/>
  <c r="AW15" i="78" s="1"/>
  <c r="AZ15" i="78"/>
  <c r="AX15" i="78"/>
  <c r="AZ16" i="78" s="1"/>
  <c r="BC12" i="78"/>
  <c r="BA12" i="78"/>
  <c r="AV12" i="78"/>
  <c r="AU12" i="78"/>
  <c r="AW12" i="78" s="1"/>
  <c r="AZ12" i="78"/>
  <c r="AX12" i="78"/>
  <c r="AZ13" i="78" s="1"/>
  <c r="BC9" i="78"/>
  <c r="BA9" i="78"/>
  <c r="AV9" i="78"/>
  <c r="AU9" i="78"/>
  <c r="AW9" i="78" s="1"/>
  <c r="AZ9" i="78"/>
  <c r="AX9" i="78"/>
  <c r="AZ10" i="78" s="1"/>
  <c r="BC6" i="78"/>
  <c r="BA6" i="78"/>
  <c r="AZ6" i="78"/>
  <c r="AX6" i="78"/>
  <c r="AZ7" i="78" s="1"/>
  <c r="AV6" i="78"/>
  <c r="AU6" i="78"/>
  <c r="AW6" i="78" s="1"/>
  <c r="BC30" i="76"/>
  <c r="BA30" i="76"/>
  <c r="AU30" i="76"/>
  <c r="AZ30" i="76"/>
  <c r="AX30" i="76"/>
  <c r="AZ31" i="76" s="1"/>
  <c r="AV30" i="76"/>
  <c r="BC27" i="76"/>
  <c r="BA27" i="76"/>
  <c r="AU27" i="76"/>
  <c r="AZ27" i="76"/>
  <c r="AX27" i="76"/>
  <c r="AZ28" i="76" s="1"/>
  <c r="AV27" i="76"/>
  <c r="BC24" i="76"/>
  <c r="BA24" i="76"/>
  <c r="AV24" i="76"/>
  <c r="AU24" i="76"/>
  <c r="AW24" i="76" s="1"/>
  <c r="AZ24" i="76"/>
  <c r="AX24" i="76"/>
  <c r="AZ25" i="76" s="1"/>
  <c r="BC21" i="76"/>
  <c r="BA21" i="76"/>
  <c r="AV21" i="76"/>
  <c r="AU21" i="76"/>
  <c r="AW21" i="76" s="1"/>
  <c r="AZ21" i="76"/>
  <c r="AX21" i="76"/>
  <c r="AZ22" i="76" s="1"/>
  <c r="BC18" i="76"/>
  <c r="BA18" i="76"/>
  <c r="AV18" i="76"/>
  <c r="AU18" i="76"/>
  <c r="AW18" i="76" s="1"/>
  <c r="AZ18" i="76"/>
  <c r="AX18" i="76"/>
  <c r="AZ19" i="76" s="1"/>
  <c r="BC15" i="76"/>
  <c r="BA15" i="76"/>
  <c r="AV15" i="76"/>
  <c r="AU15" i="76"/>
  <c r="AW15" i="76" s="1"/>
  <c r="AZ15" i="76"/>
  <c r="AX15" i="76"/>
  <c r="AZ16" i="76" s="1"/>
  <c r="BC12" i="76"/>
  <c r="BA12" i="76"/>
  <c r="AV12" i="76"/>
  <c r="AU12" i="76"/>
  <c r="AW12" i="76" s="1"/>
  <c r="AZ12" i="76"/>
  <c r="AX12" i="76"/>
  <c r="AZ13" i="76" s="1"/>
  <c r="BC9" i="76"/>
  <c r="BA9" i="76"/>
  <c r="AV9" i="76"/>
  <c r="AU9" i="76"/>
  <c r="AW9" i="76" s="1"/>
  <c r="AZ9" i="76"/>
  <c r="AX9" i="76"/>
  <c r="AZ10" i="76" s="1"/>
  <c r="BC6" i="76"/>
  <c r="BA6" i="76"/>
  <c r="AZ6" i="76"/>
  <c r="AX6" i="76"/>
  <c r="AZ7" i="76" s="1"/>
  <c r="AV6" i="76"/>
  <c r="AU6" i="76"/>
  <c r="AW6" i="76" s="1"/>
  <c r="BC30" i="75"/>
  <c r="BA30" i="75"/>
  <c r="AU30" i="75"/>
  <c r="AZ30" i="75"/>
  <c r="AX30" i="75"/>
  <c r="AZ31" i="75" s="1"/>
  <c r="AV30" i="75"/>
  <c r="BC27" i="75"/>
  <c r="BA27" i="75"/>
  <c r="AU27" i="75"/>
  <c r="AZ27" i="75"/>
  <c r="AX27" i="75"/>
  <c r="AZ28" i="75" s="1"/>
  <c r="AV27" i="75"/>
  <c r="BC24" i="75"/>
  <c r="BA24" i="75"/>
  <c r="AV24" i="75"/>
  <c r="AU24" i="75"/>
  <c r="AW24" i="75" s="1"/>
  <c r="AZ24" i="75"/>
  <c r="AX24" i="75"/>
  <c r="AZ25" i="75" s="1"/>
  <c r="BC21" i="75"/>
  <c r="BA21" i="75"/>
  <c r="AV21" i="75"/>
  <c r="AU21" i="75"/>
  <c r="AW21" i="75" s="1"/>
  <c r="AZ21" i="75"/>
  <c r="AX21" i="75"/>
  <c r="AZ22" i="75" s="1"/>
  <c r="BC18" i="75"/>
  <c r="BA18" i="75"/>
  <c r="AV18" i="75"/>
  <c r="AU18" i="75"/>
  <c r="AW18" i="75" s="1"/>
  <c r="AZ18" i="75"/>
  <c r="AX18" i="75"/>
  <c r="AZ19" i="75" s="1"/>
  <c r="BC15" i="75"/>
  <c r="BA15" i="75"/>
  <c r="AV15" i="75"/>
  <c r="AU15" i="75"/>
  <c r="AW15" i="75" s="1"/>
  <c r="AZ15" i="75"/>
  <c r="AX15" i="75"/>
  <c r="AZ16" i="75" s="1"/>
  <c r="BC12" i="75"/>
  <c r="BA12" i="75"/>
  <c r="AV12" i="75"/>
  <c r="AU12" i="75"/>
  <c r="AW12" i="75" s="1"/>
  <c r="AZ12" i="75"/>
  <c r="AX12" i="75"/>
  <c r="AZ13" i="75" s="1"/>
  <c r="BC9" i="75"/>
  <c r="BA9" i="75"/>
  <c r="AV9" i="75"/>
  <c r="AU9" i="75"/>
  <c r="AW9" i="75" s="1"/>
  <c r="AZ9" i="75"/>
  <c r="AX9" i="75"/>
  <c r="AZ10" i="75" s="1"/>
  <c r="BC6" i="75"/>
  <c r="BA6" i="75"/>
  <c r="AZ6" i="75"/>
  <c r="AX6" i="75"/>
  <c r="AZ7" i="75" s="1"/>
  <c r="AV6" i="75"/>
  <c r="AU6" i="75"/>
  <c r="AW6" i="75" s="1"/>
  <c r="BC30" i="74"/>
  <c r="BA30" i="74"/>
  <c r="AU30" i="74"/>
  <c r="AZ30" i="74"/>
  <c r="AX30" i="74"/>
  <c r="AZ31" i="74" s="1"/>
  <c r="AV30" i="74"/>
  <c r="BC27" i="74"/>
  <c r="BA27" i="74"/>
  <c r="AU27" i="74"/>
  <c r="AZ27" i="74"/>
  <c r="AX27" i="74"/>
  <c r="AZ28" i="74" s="1"/>
  <c r="AV27" i="74"/>
  <c r="BC24" i="74"/>
  <c r="BA24" i="74"/>
  <c r="AV24" i="74"/>
  <c r="AU24" i="74"/>
  <c r="AW24" i="74" s="1"/>
  <c r="AZ24" i="74"/>
  <c r="AX24" i="74"/>
  <c r="AZ25" i="74" s="1"/>
  <c r="BC21" i="74"/>
  <c r="BA21" i="74"/>
  <c r="AV21" i="74"/>
  <c r="AU21" i="74"/>
  <c r="AW21" i="74" s="1"/>
  <c r="AZ21" i="74"/>
  <c r="AX21" i="74"/>
  <c r="AZ22" i="74" s="1"/>
  <c r="BC18" i="74"/>
  <c r="BA18" i="74"/>
  <c r="AV18" i="74"/>
  <c r="AU18" i="74"/>
  <c r="AW18" i="74" s="1"/>
  <c r="AZ18" i="74"/>
  <c r="AX18" i="74"/>
  <c r="AZ19" i="74" s="1"/>
  <c r="BC15" i="74"/>
  <c r="BA15" i="74"/>
  <c r="AV15" i="74"/>
  <c r="AU15" i="74"/>
  <c r="AW15" i="74" s="1"/>
  <c r="AZ15" i="74"/>
  <c r="AX15" i="74"/>
  <c r="AZ16" i="74" s="1"/>
  <c r="BC12" i="74"/>
  <c r="BA12" i="74"/>
  <c r="AV12" i="74"/>
  <c r="AU12" i="74"/>
  <c r="AW12" i="74" s="1"/>
  <c r="AZ12" i="74"/>
  <c r="AX12" i="74"/>
  <c r="AZ13" i="74" s="1"/>
  <c r="BC9" i="74"/>
  <c r="BA9" i="74"/>
  <c r="AV9" i="74"/>
  <c r="AU9" i="74"/>
  <c r="AW9" i="74" s="1"/>
  <c r="AZ9" i="74"/>
  <c r="AX9" i="74"/>
  <c r="AZ10" i="74" s="1"/>
  <c r="BC6" i="74"/>
  <c r="BA6" i="74"/>
  <c r="AZ6" i="74"/>
  <c r="AX6" i="74"/>
  <c r="AZ7" i="74" s="1"/>
  <c r="AV6" i="74"/>
  <c r="AU6" i="74"/>
  <c r="AW6" i="74" s="1"/>
  <c r="AY27" i="86" l="1"/>
  <c r="BD21" i="83"/>
  <c r="BD9" i="80"/>
  <c r="AY21" i="86"/>
  <c r="AY12" i="86"/>
  <c r="AY15" i="86"/>
  <c r="AY9" i="86"/>
  <c r="AY18" i="86"/>
  <c r="AY6" i="86"/>
  <c r="BA6" i="86" s="1"/>
  <c r="AY24" i="86"/>
  <c r="BD24" i="81"/>
  <c r="BD12" i="81"/>
  <c r="BD15" i="81"/>
  <c r="BD21" i="81"/>
  <c r="BD9" i="81"/>
  <c r="BD18" i="81"/>
  <c r="BD30" i="81"/>
  <c r="BD6" i="81"/>
  <c r="BF6" i="81" s="1"/>
  <c r="BD27" i="81"/>
  <c r="BD12" i="83"/>
  <c r="BD15" i="83"/>
  <c r="BD24" i="83"/>
  <c r="BD9" i="83"/>
  <c r="BD18" i="83"/>
  <c r="BD30" i="83"/>
  <c r="BD6" i="83"/>
  <c r="BF6" i="83" s="1"/>
  <c r="BD27" i="83"/>
  <c r="BD21" i="80"/>
  <c r="BD12" i="80"/>
  <c r="BD15" i="80"/>
  <c r="BD24" i="80"/>
  <c r="BD18" i="80"/>
  <c r="BD30" i="80"/>
  <c r="BD6" i="80"/>
  <c r="BF6" i="80" s="1"/>
  <c r="BD27" i="80"/>
  <c r="BD21" i="78"/>
  <c r="BD12" i="78"/>
  <c r="BD15" i="78"/>
  <c r="BD9" i="78"/>
  <c r="BD24" i="78"/>
  <c r="BD18" i="78"/>
  <c r="BD6" i="78"/>
  <c r="BF6" i="78" s="1"/>
  <c r="BD30" i="78"/>
  <c r="BD27" i="78"/>
  <c r="BD21" i="74"/>
  <c r="BD12" i="74"/>
  <c r="BD15" i="74"/>
  <c r="BD9" i="74"/>
  <c r="BD24" i="74"/>
  <c r="BD18" i="74"/>
  <c r="BD6" i="74"/>
  <c r="BF6" i="74" s="1"/>
  <c r="BD30" i="74"/>
  <c r="BD27" i="74"/>
  <c r="BD21" i="76"/>
  <c r="BD12" i="76"/>
  <c r="BD15" i="76"/>
  <c r="BD9" i="76"/>
  <c r="BD24" i="76"/>
  <c r="BD18" i="76"/>
  <c r="BD6" i="76"/>
  <c r="BF6" i="76" s="1"/>
  <c r="BD30" i="76"/>
  <c r="BD27" i="76"/>
  <c r="BD21" i="75"/>
  <c r="BD12" i="75"/>
  <c r="BD15" i="75"/>
  <c r="BD24" i="75"/>
  <c r="BD9" i="75"/>
  <c r="BD18" i="75"/>
  <c r="BD30" i="75"/>
  <c r="BD6" i="75"/>
  <c r="BF6" i="75" s="1"/>
  <c r="BD27" i="75"/>
  <c r="BA9" i="86"/>
  <c r="BA12" i="86"/>
  <c r="BA15" i="86"/>
  <c r="BA18" i="86"/>
  <c r="BA21" i="86"/>
  <c r="BA24" i="86"/>
  <c r="BA27" i="86"/>
  <c r="AZ27" i="86" s="1"/>
  <c r="BF9" i="83"/>
  <c r="BF12" i="83"/>
  <c r="BF15" i="83"/>
  <c r="BF18" i="83"/>
  <c r="BF21" i="83"/>
  <c r="BF24" i="83"/>
  <c r="AW27" i="83"/>
  <c r="BF27" i="83" s="1"/>
  <c r="AW30" i="83"/>
  <c r="BF30" i="83" s="1"/>
  <c r="BE30" i="83" s="1"/>
  <c r="BF9" i="81"/>
  <c r="BF12" i="81"/>
  <c r="BF15" i="81"/>
  <c r="BF18" i="81"/>
  <c r="BF21" i="81"/>
  <c r="BF24" i="81"/>
  <c r="AW27" i="81"/>
  <c r="BF27" i="81" s="1"/>
  <c r="AW30" i="81"/>
  <c r="BF30" i="81" s="1"/>
  <c r="BE30" i="81" s="1"/>
  <c r="BF9" i="80"/>
  <c r="BF12" i="80"/>
  <c r="BF15" i="80"/>
  <c r="BF18" i="80"/>
  <c r="BF21" i="80"/>
  <c r="BF24" i="80"/>
  <c r="AW27" i="80"/>
  <c r="BF27" i="80" s="1"/>
  <c r="AW30" i="80"/>
  <c r="BF30" i="80" s="1"/>
  <c r="BE30" i="80" s="1"/>
  <c r="BF9" i="78"/>
  <c r="BF12" i="78"/>
  <c r="BF15" i="78"/>
  <c r="BF18" i="78"/>
  <c r="BF21" i="78"/>
  <c r="BF24" i="78"/>
  <c r="AW27" i="78"/>
  <c r="BF27" i="78" s="1"/>
  <c r="AW30" i="78"/>
  <c r="BF30" i="78" s="1"/>
  <c r="BE30" i="78" s="1"/>
  <c r="BF9" i="76"/>
  <c r="BF12" i="76"/>
  <c r="BF15" i="76"/>
  <c r="BF18" i="76"/>
  <c r="BF21" i="76"/>
  <c r="BF24" i="76"/>
  <c r="AW27" i="76"/>
  <c r="BF27" i="76" s="1"/>
  <c r="AW30" i="76"/>
  <c r="BF30" i="76" s="1"/>
  <c r="BE30" i="76" s="1"/>
  <c r="BF9" i="75"/>
  <c r="BF12" i="75"/>
  <c r="BF15" i="75"/>
  <c r="BF18" i="75"/>
  <c r="BF21" i="75"/>
  <c r="BF24" i="75"/>
  <c r="AW27" i="75"/>
  <c r="BF27" i="75" s="1"/>
  <c r="AW30" i="75"/>
  <c r="BF30" i="75" s="1"/>
  <c r="BE30" i="75" s="1"/>
  <c r="BF9" i="74"/>
  <c r="BF12" i="74"/>
  <c r="BF15" i="74"/>
  <c r="BF18" i="74"/>
  <c r="BF21" i="74"/>
  <c r="BF24" i="74"/>
  <c r="AW27" i="74"/>
  <c r="BF27" i="74" s="1"/>
  <c r="AW30" i="74"/>
  <c r="BF30" i="74" s="1"/>
  <c r="BE30" i="74" s="1"/>
  <c r="AZ24" i="86" l="1"/>
  <c r="AZ21" i="86"/>
  <c r="AZ18" i="86"/>
  <c r="AZ15" i="86"/>
  <c r="AZ12" i="86"/>
  <c r="AZ9" i="86"/>
  <c r="AZ6" i="86"/>
  <c r="BE27" i="83"/>
  <c r="BE24" i="83"/>
  <c r="BE21" i="83"/>
  <c r="BE18" i="83"/>
  <c r="BE15" i="83"/>
  <c r="BE12" i="83"/>
  <c r="BE9" i="83"/>
  <c r="BE6" i="83"/>
  <c r="BE27" i="81"/>
  <c r="BE24" i="81"/>
  <c r="BE21" i="81"/>
  <c r="BE18" i="81"/>
  <c r="BE15" i="81"/>
  <c r="BE12" i="81"/>
  <c r="BE9" i="81"/>
  <c r="BE6" i="81"/>
  <c r="BE27" i="80"/>
  <c r="BE24" i="80"/>
  <c r="BE21" i="80"/>
  <c r="BE18" i="80"/>
  <c r="BE15" i="80"/>
  <c r="BE12" i="80"/>
  <c r="BE9" i="80"/>
  <c r="BE6" i="80"/>
  <c r="BE27" i="78"/>
  <c r="BE24" i="78"/>
  <c r="BE21" i="78"/>
  <c r="BE18" i="78"/>
  <c r="BE15" i="78"/>
  <c r="BE12" i="78"/>
  <c r="BE9" i="78"/>
  <c r="BE6" i="78"/>
  <c r="BE27" i="76"/>
  <c r="BE24" i="76"/>
  <c r="BE21" i="76"/>
  <c r="BE18" i="76"/>
  <c r="BE15" i="76"/>
  <c r="BE12" i="76"/>
  <c r="BE9" i="76"/>
  <c r="BE6" i="76"/>
  <c r="BE27" i="75"/>
  <c r="BE24" i="75"/>
  <c r="BE21" i="75"/>
  <c r="BE18" i="75"/>
  <c r="BE15" i="75"/>
  <c r="BE12" i="75"/>
  <c r="BE9" i="75"/>
  <c r="BE6" i="75"/>
  <c r="BE27" i="74"/>
  <c r="BE24" i="74"/>
  <c r="BE21" i="74"/>
  <c r="BE18" i="74"/>
  <c r="BE15" i="74"/>
  <c r="BE12" i="74"/>
  <c r="BE9" i="74"/>
  <c r="BE6" i="74"/>
  <c r="AN31" i="66" l="1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J13" i="66"/>
  <c r="H13" i="66"/>
  <c r="E13" i="66"/>
  <c r="C13" i="66"/>
  <c r="AV12" i="66"/>
  <c r="AU12" i="66"/>
  <c r="J12" i="66"/>
  <c r="H12" i="66"/>
  <c r="E12" i="66"/>
  <c r="C12" i="66"/>
  <c r="AX12" i="66" s="1"/>
  <c r="E10" i="66"/>
  <c r="BC9" i="66" s="1"/>
  <c r="BD9" i="66" s="1"/>
  <c r="C10" i="66"/>
  <c r="BA9" i="66" s="1"/>
  <c r="AV9" i="66"/>
  <c r="AU9" i="66"/>
  <c r="E9" i="66"/>
  <c r="AZ9" i="66" s="1"/>
  <c r="C9" i="66"/>
  <c r="AX9" i="66" s="1"/>
  <c r="AZ10" i="66" s="1"/>
  <c r="BC6" i="66"/>
  <c r="BD6" i="66" s="1"/>
  <c r="BA6" i="66"/>
  <c r="AZ6" i="66"/>
  <c r="AX6" i="66"/>
  <c r="AV6" i="66"/>
  <c r="AU6" i="66"/>
  <c r="AW12" i="66" l="1"/>
  <c r="AW15" i="66"/>
  <c r="AW24" i="66"/>
  <c r="AZ18" i="66"/>
  <c r="AZ21" i="66"/>
  <c r="BC12" i="66"/>
  <c r="BD12" i="66" s="1"/>
  <c r="AZ15" i="66"/>
  <c r="BA18" i="66"/>
  <c r="AX21" i="66"/>
  <c r="AZ22" i="66"/>
  <c r="AZ12" i="66"/>
  <c r="BC18" i="66"/>
  <c r="BD18" i="66" s="1"/>
  <c r="AZ24" i="66"/>
  <c r="AZ25" i="66" s="1"/>
  <c r="BF24" i="66" s="1"/>
  <c r="BA27" i="66"/>
  <c r="AW6" i="66"/>
  <c r="AW9" i="66"/>
  <c r="BA12" i="66"/>
  <c r="AX15" i="66"/>
  <c r="AZ16" i="66" s="1"/>
  <c r="BF15" i="66" s="1"/>
  <c r="AX18" i="66"/>
  <c r="AW18" i="66"/>
  <c r="AW21" i="66"/>
  <c r="BA24" i="66"/>
  <c r="AX30" i="66"/>
  <c r="BA30" i="66"/>
  <c r="AW30" i="66"/>
  <c r="BC30" i="66"/>
  <c r="BD30" i="66" s="1"/>
  <c r="BA15" i="66"/>
  <c r="BA21" i="66"/>
  <c r="AZ27" i="66"/>
  <c r="AZ30" i="66"/>
  <c r="AZ31" i="66" s="1"/>
  <c r="BF30" i="66" s="1"/>
  <c r="AZ7" i="66"/>
  <c r="AW27" i="66"/>
  <c r="BC27" i="66"/>
  <c r="BD27" i="66" s="1"/>
  <c r="BF9" i="66"/>
  <c r="AZ13" i="66"/>
  <c r="AZ19" i="66"/>
  <c r="BF18" i="66" s="1"/>
  <c r="BF21" i="66"/>
  <c r="BF6" i="66"/>
  <c r="BF12" i="66"/>
  <c r="AZ28" i="66"/>
  <c r="BF27" i="66" l="1"/>
  <c r="BE18" i="66"/>
  <c r="BE27" i="66"/>
  <c r="BE30" i="66"/>
  <c r="BE21" i="66"/>
  <c r="BE9" i="66"/>
  <c r="BE24" i="66"/>
  <c r="BE12" i="66"/>
  <c r="BE6" i="66"/>
  <c r="BE15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AU7" i="10" l="1"/>
  <c r="AR9" i="10"/>
  <c r="BF33" i="40"/>
  <c r="AR6" i="10"/>
  <c r="AX24" i="10"/>
  <c r="AY24" i="10" s="1"/>
  <c r="AR24" i="10"/>
  <c r="BE12" i="40"/>
  <c r="AR15" i="10"/>
  <c r="AS15" i="10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A12" i="10" l="1"/>
  <c r="BK30" i="40"/>
  <c r="AU16" i="10"/>
  <c r="BK12" i="40"/>
  <c r="AU19" i="10"/>
  <c r="BK9" i="40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<sst xmlns="http://schemas.openxmlformats.org/spreadsheetml/2006/main" count="4036" uniqueCount="190">
  <si>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</si>
  <si>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</si>
  <si>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</si>
  <si>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</si>
  <si>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</si>
  <si>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</si>
  <si>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</si>
  <si>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</si>
  <si>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</si>
  <si>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</si>
  <si>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</si>
  <si>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</si>
  <si>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</si>
  <si>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</si>
  <si>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</si>
  <si>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</si>
  <si>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</si>
  <si>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</si>
  <si>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</si>
  <si>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</si>
  <si>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</si>
  <si>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</si>
  <si>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</si>
  <si>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</si>
  <si>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</si>
  <si>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</si>
  <si>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</si>
  <si>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</si>
  <si>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</si>
  <si>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</si>
  <si>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</si>
  <si>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</si>
  <si>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</si>
  <si>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</si>
  <si>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</si>
  <si>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</si>
  <si>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</si>
  <si>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</si>
  <si>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</si>
  <si>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</si>
  <si>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</si>
  <si>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</si>
  <si>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</si>
  <si>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</si>
  <si>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</si>
  <si>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</si>
  <si>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</si>
  <si>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</si>
  <si>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</si>
  <si>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</si>
  <si>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</si>
  <si>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</si>
  <si>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</si>
  <si>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</si>
  <si>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</si>
  <si>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</si>
  <si>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</si>
  <si>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</si>
  <si>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</si>
  <si>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</si>
  <si>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</si>
  <si>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</si>
  <si>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</si>
  <si>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</si>
  <si>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</si>
  <si>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</si>
  <si>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</si>
  <si>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</si>
  <si>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</si>
  <si>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</si>
  <si>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</si>
  <si>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</si>
  <si>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</si>
  <si>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</si>
  <si>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</si>
  <si>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</si>
  <si>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</si>
  <si>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</si>
  <si>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</si>
  <si>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</si>
  <si>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</si>
  <si>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</si>
  <si>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</si>
  <si>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</si>
  <si>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</si>
  <si>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</si>
  <si>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</si>
  <si>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</si>
  <si>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</si>
  <si>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</si>
  <si>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</si>
  <si>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</si>
  <si>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</si>
  <si>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-</t>
    <phoneticPr fontId="2"/>
  </si>
  <si>
    <t>)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</si>
  <si>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</si>
  <si>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</si>
  <si>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</si>
  <si>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Haert Beat</t>
    <phoneticPr fontId="2"/>
  </si>
  <si>
    <t>有田</t>
    <rPh sb="0" eb="2">
      <t>アリタ</t>
    </rPh>
    <phoneticPr fontId="2"/>
  </si>
  <si>
    <t>春日ＯＹＧ</t>
    <rPh sb="0" eb="2">
      <t>カスガ</t>
    </rPh>
    <phoneticPr fontId="2"/>
  </si>
  <si>
    <t>山内</t>
    <rPh sb="0" eb="2">
      <t>ヤマウチ</t>
    </rPh>
    <phoneticPr fontId="2"/>
  </si>
  <si>
    <t>　オールスターズ</t>
    <phoneticPr fontId="2"/>
  </si>
  <si>
    <t>城西</t>
    <rPh sb="0" eb="2">
      <t>ジョウサイ</t>
    </rPh>
    <phoneticPr fontId="2"/>
  </si>
  <si>
    <t>　ウエンズデイズ</t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</si>
  <si>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</si>
  <si>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</si>
  <si>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ダイナマイト　１</t>
    <phoneticPr fontId="2"/>
  </si>
  <si>
    <t>佐賀大学　A</t>
    <rPh sb="0" eb="4">
      <t>サガダイガク</t>
    </rPh>
    <phoneticPr fontId="2"/>
  </si>
  <si>
    <t>多久クラブ</t>
    <rPh sb="0" eb="2">
      <t>タク</t>
    </rPh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</si>
  <si>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</si>
  <si>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t>宮島醤油</t>
    <rPh sb="0" eb="2">
      <t>ミヤジマ</t>
    </rPh>
    <rPh sb="2" eb="4">
      <t>ショウユ</t>
    </rPh>
    <phoneticPr fontId="2"/>
  </si>
  <si>
    <t>バドキチクラブ</t>
    <phoneticPr fontId="2"/>
  </si>
  <si>
    <t>鍋島クラブ　Ｚ</t>
    <rPh sb="0" eb="2">
      <t>ナベシマ</t>
    </rPh>
    <phoneticPr fontId="2"/>
  </si>
  <si>
    <t>城西オールデイズ</t>
    <rPh sb="0" eb="2">
      <t>ジョウサイ</t>
    </rPh>
    <phoneticPr fontId="2"/>
  </si>
  <si>
    <t>ＡＭＣ</t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</si>
  <si>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</si>
  <si>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</si>
  <si>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循誘クラブ</t>
    <rPh sb="0" eb="2">
      <t>ジュンユウ</t>
    </rPh>
    <phoneticPr fontId="2"/>
  </si>
  <si>
    <t>小城クラブ</t>
    <rPh sb="0" eb="2">
      <t>オギ</t>
    </rPh>
    <phoneticPr fontId="2"/>
  </si>
  <si>
    <t>千代田クラブ</t>
    <rPh sb="0" eb="3">
      <t>チヨダ</t>
    </rPh>
    <phoneticPr fontId="2"/>
  </si>
  <si>
    <t>北方エンゼルス</t>
    <rPh sb="0" eb="2">
      <t>キタガタ</t>
    </rPh>
    <phoneticPr fontId="2"/>
  </si>
  <si>
    <t>ムーヴ</t>
    <phoneticPr fontId="2"/>
  </si>
  <si>
    <t>ＣＭＢ</t>
    <phoneticPr fontId="2"/>
  </si>
  <si>
    <t>ＳＰ　Ｂａｎｄ</t>
    <phoneticPr fontId="2"/>
  </si>
  <si>
    <t>ＳＵＭＣＯ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</si>
  <si>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</si>
  <si>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平成28年度(第30回)佐賀県バドミントンリーグ  男子   部成績表</t>
    <rPh sb="12" eb="14">
      <t>サガ</t>
    </rPh>
    <rPh sb="14" eb="15">
      <t>ケン</t>
    </rPh>
    <rPh sb="26" eb="27">
      <t>オトコ</t>
    </rPh>
    <rPh sb="27" eb="28">
      <t>コ</t>
    </rPh>
    <rPh sb="31" eb="32">
      <t>ブ</t>
    </rPh>
    <rPh sb="32" eb="35">
      <t>セイセキヒョウ</t>
    </rPh>
    <phoneticPr fontId="2"/>
  </si>
  <si>
    <t>Ｃｒａｚｙ  Ｏｒｅｎｇｅ</t>
    <phoneticPr fontId="2"/>
  </si>
  <si>
    <t>佐賀県庁バド</t>
    <rPh sb="0" eb="4">
      <t>サガケンチョウ</t>
    </rPh>
    <phoneticPr fontId="2"/>
  </si>
  <si>
    <t>ミントンクラブ</t>
    <phoneticPr fontId="2"/>
  </si>
  <si>
    <t>山内ジュニアバド</t>
    <rPh sb="0" eb="2">
      <t>ヤマウチ</t>
    </rPh>
    <phoneticPr fontId="2"/>
  </si>
  <si>
    <t>バドクラブ　Ｂ</t>
    <phoneticPr fontId="2"/>
  </si>
  <si>
    <t>北川副バドミン</t>
    <rPh sb="0" eb="3">
      <t>キタカワソエ</t>
    </rPh>
    <phoneticPr fontId="2"/>
  </si>
  <si>
    <t>トンクラブA</t>
    <phoneticPr fontId="2"/>
  </si>
  <si>
    <t>カチガラス</t>
    <phoneticPr fontId="2"/>
  </si>
  <si>
    <t>)</t>
    <phoneticPr fontId="2"/>
  </si>
  <si>
    <t>太良クラブA</t>
    <rPh sb="0" eb="2">
      <t>タラ</t>
    </rPh>
    <phoneticPr fontId="2"/>
  </si>
  <si>
    <t>佐賀大学OB</t>
    <rPh sb="0" eb="2">
      <t>サガ</t>
    </rPh>
    <rPh sb="2" eb="4">
      <t>ダイガク</t>
    </rPh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</si>
  <si>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</si>
  <si>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S.I.C</t>
    <phoneticPr fontId="2"/>
  </si>
  <si>
    <t>嘉瀬クラブA</t>
    <rPh sb="0" eb="2">
      <t>カセ</t>
    </rPh>
    <phoneticPr fontId="2"/>
  </si>
  <si>
    <t>令和6年度(第38回)佐賀県バドミントンリーグ  男子  1部成績表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</si>
  <si>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浜玉フェニックス</t>
    <rPh sb="0" eb="2">
      <t>ハマタマ</t>
    </rPh>
    <phoneticPr fontId="2"/>
  </si>
  <si>
    <t>大和クラブ</t>
    <rPh sb="0" eb="2">
      <t>ヤマト</t>
    </rPh>
    <phoneticPr fontId="2"/>
  </si>
  <si>
    <t>CLUB　ZERO　A</t>
    <phoneticPr fontId="2"/>
  </si>
  <si>
    <t>伊万里バドミン</t>
    <rPh sb="0" eb="3">
      <t>イマリ</t>
    </rPh>
    <phoneticPr fontId="2"/>
  </si>
  <si>
    <t>トンクラブ</t>
    <phoneticPr fontId="2"/>
  </si>
  <si>
    <t>佐賀大学医学部A</t>
    <rPh sb="0" eb="2">
      <t>サガ</t>
    </rPh>
    <rPh sb="2" eb="4">
      <t>ダイガク</t>
    </rPh>
    <rPh sb="4" eb="7">
      <t>イガクブ</t>
    </rPh>
    <phoneticPr fontId="2"/>
  </si>
  <si>
    <t>ダイナマイト２</t>
    <phoneticPr fontId="2"/>
  </si>
  <si>
    <t>AERIAL　first</t>
    <phoneticPr fontId="2"/>
  </si>
  <si>
    <t>Andy</t>
    <phoneticPr fontId="2"/>
  </si>
  <si>
    <t>遊羽球会</t>
    <rPh sb="0" eb="1">
      <t>アソ</t>
    </rPh>
    <rPh sb="1" eb="2">
      <t>ワ</t>
    </rPh>
    <rPh sb="2" eb="3">
      <t>タマ</t>
    </rPh>
    <rPh sb="3" eb="4">
      <t>カイ</t>
    </rPh>
    <phoneticPr fontId="2"/>
  </si>
  <si>
    <t>鍋島クラブA</t>
    <rPh sb="0" eb="2">
      <t>ナベシマ</t>
    </rPh>
    <phoneticPr fontId="2"/>
  </si>
  <si>
    <t>太良クラブB</t>
    <rPh sb="0" eb="2">
      <t>タラ</t>
    </rPh>
    <phoneticPr fontId="2"/>
  </si>
  <si>
    <t>佐賀大学B</t>
    <rPh sb="0" eb="2">
      <t>サガ</t>
    </rPh>
    <rPh sb="2" eb="4">
      <t>ダイガク</t>
    </rPh>
    <phoneticPr fontId="2"/>
  </si>
  <si>
    <t>REDSTAR</t>
    <phoneticPr fontId="2"/>
  </si>
  <si>
    <t>佐大教職員バド</t>
    <rPh sb="0" eb="1">
      <t>サ</t>
    </rPh>
    <rPh sb="1" eb="2">
      <t>ダイ</t>
    </rPh>
    <rPh sb="2" eb="5">
      <t>キョウショクイン</t>
    </rPh>
    <phoneticPr fontId="2"/>
  </si>
  <si>
    <t>ミントンクラブA</t>
    <phoneticPr fontId="2"/>
  </si>
  <si>
    <t>-</t>
    <phoneticPr fontId="2"/>
  </si>
  <si>
    <t>我流羽根球団B</t>
    <rPh sb="0" eb="2">
      <t>ガリュウ</t>
    </rPh>
    <rPh sb="2" eb="4">
      <t>ハネ</t>
    </rPh>
    <rPh sb="4" eb="6">
      <t>キュウダン</t>
    </rPh>
    <phoneticPr fontId="2"/>
  </si>
  <si>
    <t>北川副バドミン</t>
    <rPh sb="0" eb="1">
      <t>キタ</t>
    </rPh>
    <rPh sb="1" eb="3">
      <t>カワソエ</t>
    </rPh>
    <phoneticPr fontId="2"/>
  </si>
  <si>
    <t>嘉瀬クラブB</t>
    <rPh sb="0" eb="2">
      <t>カセ</t>
    </rPh>
    <phoneticPr fontId="2"/>
  </si>
  <si>
    <t>シャトラーズA</t>
    <phoneticPr fontId="2"/>
  </si>
  <si>
    <t>ヨワネックス</t>
    <phoneticPr fontId="2"/>
  </si>
  <si>
    <t>佐賀市役所バド</t>
    <rPh sb="0" eb="2">
      <t>サガ</t>
    </rPh>
    <rPh sb="2" eb="5">
      <t>シヤクショ</t>
    </rPh>
    <phoneticPr fontId="2"/>
  </si>
  <si>
    <t>ミントン部</t>
    <rPh sb="4" eb="5">
      <t>ブ</t>
    </rPh>
    <phoneticPr fontId="2"/>
  </si>
  <si>
    <t>浜クラブ</t>
    <rPh sb="0" eb="1">
      <t>ハマ</t>
    </rPh>
    <phoneticPr fontId="2"/>
  </si>
  <si>
    <t>SUMUCO　C</t>
    <phoneticPr fontId="2"/>
  </si>
  <si>
    <t>CLUB　ZERO　B</t>
    <phoneticPr fontId="2"/>
  </si>
  <si>
    <t>ホワイトストーンズ</t>
    <phoneticPr fontId="2"/>
  </si>
  <si>
    <t>SUMUCO　B</t>
    <phoneticPr fontId="2"/>
  </si>
  <si>
    <t>TEAM　PLUS.</t>
    <phoneticPr fontId="2"/>
  </si>
  <si>
    <t>HORUMON’ｓ</t>
    <phoneticPr fontId="2"/>
  </si>
  <si>
    <t>AERIAL　second</t>
    <phoneticPr fontId="2"/>
  </si>
  <si>
    <t>新栄バドミントン</t>
    <rPh sb="0" eb="2">
      <t>シンエイ</t>
    </rPh>
    <phoneticPr fontId="2"/>
  </si>
  <si>
    <t>クラブ</t>
    <phoneticPr fontId="2"/>
  </si>
  <si>
    <t>ジャンボ</t>
    <phoneticPr fontId="2"/>
  </si>
  <si>
    <t>火曜倶楽部</t>
    <rPh sb="0" eb="2">
      <t>カヨウ</t>
    </rPh>
    <rPh sb="2" eb="5">
      <t>クラブ</t>
    </rPh>
    <phoneticPr fontId="2"/>
  </si>
  <si>
    <t>シニア</t>
    <phoneticPr fontId="2"/>
  </si>
  <si>
    <t>佐賀大学医学部B</t>
    <rPh sb="0" eb="2">
      <t>サガ</t>
    </rPh>
    <rPh sb="2" eb="4">
      <t>ダイガク</t>
    </rPh>
    <rPh sb="4" eb="7">
      <t>イガクブ</t>
    </rPh>
    <phoneticPr fontId="2"/>
  </si>
  <si>
    <t>令和6年度(第38回)佐賀県バドミントンリーグ  男子 ８部成績表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9" eb="30">
      <t>ブ</t>
    </rPh>
    <rPh sb="30" eb="33">
      <t>セイセキヒョウ</t>
    </rPh>
    <phoneticPr fontId="2"/>
  </si>
  <si>
    <t>令和6年度(第38回)佐賀県バドミントンリーグ  男子 ７部成績表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29" eb="30">
      <t>ブ</t>
    </rPh>
    <rPh sb="30" eb="33">
      <t>セイセキヒョウ</t>
    </rPh>
    <phoneticPr fontId="2"/>
  </si>
  <si>
    <t>令和6年度(第38回)佐賀県バドミントンリーグ  男子  ６部成績表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</si>
  <si>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５部成績表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</si>
  <si>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４部成績表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</si>
  <si>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３部成績表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</si>
  <si>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令和6年度(第38回)佐賀県バドミントンリーグ  男子  ２部成績表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</si>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</sst>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15" xfId="0" applyFont="1" applyBorder="1"/>
    <xf numFmtId="0" fontId="5" fillId="0" borderId="14" xfId="0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/>
    <xf numFmtId="0" fontId="4" fillId="3" borderId="23" xfId="0" applyFont="1" applyFill="1" applyBorder="1"/>
    <xf numFmtId="0" fontId="0" fillId="3" borderId="25" xfId="0" applyFill="1" applyBorder="1"/>
    <xf numFmtId="0" fontId="4" fillId="4" borderId="0" xfId="0" applyFont="1" applyFill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38" fontId="5" fillId="0" borderId="0" xfId="0" applyNumberFormat="1" applyFont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0" fontId="12" fillId="0" borderId="15" xfId="0" applyFont="1" applyBorder="1"/>
    <xf numFmtId="0" fontId="3" fillId="0" borderId="36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3" xfId="0" applyFont="1" applyBorder="1" applyAlignment="1">
      <alignment horizontal="right" shrinkToFit="1"/>
    </xf>
    <xf numFmtId="0" fontId="0" fillId="0" borderId="0" xfId="0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17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21" xfId="0" applyFont="1" applyBorder="1" applyAlignment="1">
      <alignment shrinkToFit="1"/>
    </xf>
    <xf numFmtId="0" fontId="3" fillId="0" borderId="17" xfId="0" applyFont="1" applyBorder="1" applyAlignment="1">
      <alignment horizontal="right" shrinkToFit="1"/>
    </xf>
    <xf numFmtId="0" fontId="3" fillId="0" borderId="9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6C6B13-65A1-4D45-83B0-E0848F06F4CA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165100</xdr:rowOff>
    </xdr:from>
    <xdr:to>
      <xdr:col>46</xdr:col>
      <xdr:colOff>12700</xdr:colOff>
      <xdr:row>30</xdr:row>
      <xdr:rowOff>149225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09B50C0-00D6-4944-B582-B9299E0E5D8E}"/>
            </a:ext>
          </a:extLst>
        </xdr:cNvPr>
        <xdr:cNvSpPr>
          <a:spLocks noChangeShapeType="1"/>
        </xdr:cNvSpPr>
      </xdr:nvSpPr>
      <xdr:spPr bwMode="auto">
        <a:xfrm>
          <a:off x="1012825" y="698500"/>
          <a:ext cx="6289675" cy="4784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2BEA20-8213-4BA8-8851-6F618566878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E276C0-8538-4F18-912A-5E6D939CF28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E92A9B-E5B3-4B03-8487-75B77D4CD2AD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51B2C7-478B-4A60-ADBF-AEB49554C10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444175-3504-4EA4-87A2-6DB86F3968D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8348248-9A14-4BAF-94B4-F738FD7A3BDD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E3B62E-1E2D-4003-9BAE-88B147D7D6B2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7472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FE80EE-048E-4335-97A1-7975EDF2C93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E758BE-DA46-4629-AAB8-03BDA23B89BE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54F364-087F-4FE6-9AB2-143E91902D2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D617EE-53B7-4D9A-BB86-2D43891122BC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D2BE8D-621C-4983-9254-AB0CA7F1640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7EEBA-344F-4FA0-B3A9-B18F398F53F6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068ECD-F5B5-49C0-8534-769BD9B2DB9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83F3-9D98-48D8-B852-F2D3FF560257}">
  <sheetPr>
    <pageSetUpPr fitToPage="1"/>
  </sheetPr>
  <dimension ref="A1:BF37"/>
  <sheetViews>
    <sheetView topLeftCell="A3" zoomScale="75" workbookViewId="0">
      <selection activeCell="AI21" sqref="AI21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142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2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0" t="s">
        <v>111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3</v>
      </c>
      <c r="S6" s="59" t="s">
        <v>159</v>
      </c>
      <c r="T6" s="59">
        <v>0</v>
      </c>
      <c r="U6" s="25"/>
      <c r="V6" s="23"/>
      <c r="W6" s="59"/>
      <c r="X6" s="59" t="s">
        <v>159</v>
      </c>
      <c r="Y6" s="59"/>
      <c r="Z6" s="25"/>
      <c r="AA6" s="23"/>
      <c r="AB6" s="59">
        <v>3</v>
      </c>
      <c r="AC6" s="59" t="s">
        <v>159</v>
      </c>
      <c r="AD6" s="59">
        <v>0</v>
      </c>
      <c r="AE6" s="25"/>
      <c r="AF6" s="23"/>
      <c r="AG6" s="59">
        <v>3</v>
      </c>
      <c r="AH6" s="59" t="s">
        <v>159</v>
      </c>
      <c r="AI6" s="59">
        <v>0</v>
      </c>
      <c r="AJ6" s="25"/>
      <c r="AK6" s="23"/>
      <c r="AL6" s="59">
        <v>2</v>
      </c>
      <c r="AM6" s="59" t="s">
        <v>159</v>
      </c>
      <c r="AN6" s="59">
        <v>1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10</v>
      </c>
      <c r="AV6" s="29">
        <f>+C5+H5+M5+R5+W5+AB5+AG5+AL5+AQ5</f>
        <v>5</v>
      </c>
      <c r="AW6" s="30">
        <f>+AU6+AV6</f>
        <v>15</v>
      </c>
      <c r="AX6" s="29">
        <f>+C6+H6+M6+R6+W6+AB6+AG6+AL6+AQ6</f>
        <v>14</v>
      </c>
      <c r="AY6" s="29" t="s">
        <v>31</v>
      </c>
      <c r="AZ6" s="29">
        <f>+E6+J6+O6+T6+Y6+AD6+AI6+AN6+AS6</f>
        <v>1</v>
      </c>
      <c r="BA6" s="31">
        <f>+C7+H7+M7+R7+W7+AB7+AG7+AL7+AQ7</f>
        <v>29</v>
      </c>
      <c r="BB6" s="29" t="s">
        <v>31</v>
      </c>
      <c r="BC6" s="30">
        <f>+E7+J7+O7+T7+Y7+AD7+AI7+AN7+AS7</f>
        <v>3</v>
      </c>
      <c r="BD6" s="75">
        <f>IF(BC6=0,"10.000",BA6/(BA6+BC6)*10)</f>
        <v>9.0625</v>
      </c>
      <c r="BE6" s="96">
        <f>RANK(BF6,$BF$6:$BF$30)</f>
        <v>3</v>
      </c>
      <c r="BF6" s="32">
        <f>AW6*1000+AV6*100+AZ7*10+BD6</f>
        <v>15639.0625</v>
      </c>
    </row>
    <row r="7" spans="1:58" ht="14.25" customHeight="1" x14ac:dyDescent="0.15">
      <c r="A7" s="131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6</v>
      </c>
      <c r="S7" s="60" t="s">
        <v>159</v>
      </c>
      <c r="T7" s="60">
        <v>0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6</v>
      </c>
      <c r="AC7" s="60" t="s">
        <v>159</v>
      </c>
      <c r="AD7" s="60">
        <v>0</v>
      </c>
      <c r="AE7" s="36" t="s">
        <v>136</v>
      </c>
      <c r="AF7" s="34" t="s">
        <v>29</v>
      </c>
      <c r="AG7" s="60">
        <v>6</v>
      </c>
      <c r="AH7" s="60" t="s">
        <v>159</v>
      </c>
      <c r="AI7" s="60">
        <v>1</v>
      </c>
      <c r="AJ7" s="36" t="s">
        <v>136</v>
      </c>
      <c r="AK7" s="34" t="s">
        <v>29</v>
      </c>
      <c r="AL7" s="60">
        <v>5</v>
      </c>
      <c r="AM7" s="60" t="s">
        <v>159</v>
      </c>
      <c r="AN7" s="60">
        <v>2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13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0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0" t="s">
        <v>110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0</v>
      </c>
      <c r="N9" s="59" t="s">
        <v>159</v>
      </c>
      <c r="O9" s="59">
        <v>3</v>
      </c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3</v>
      </c>
      <c r="AC9" s="59" t="s">
        <v>159</v>
      </c>
      <c r="AD9" s="59">
        <v>0</v>
      </c>
      <c r="AE9" s="25"/>
      <c r="AF9" s="23"/>
      <c r="AG9" s="59">
        <v>3</v>
      </c>
      <c r="AH9" s="59" t="s">
        <v>159</v>
      </c>
      <c r="AI9" s="59">
        <v>0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3</v>
      </c>
      <c r="AW9" s="30">
        <f>+AU9+AV9</f>
        <v>13</v>
      </c>
      <c r="AX9" s="29">
        <f>+C9+H9+M9+R9+W9+AB9+AG9+AL9+AQ9</f>
        <v>10</v>
      </c>
      <c r="AY9" s="29" t="s">
        <v>31</v>
      </c>
      <c r="AZ9" s="29">
        <f>+E9+J9+O9+T9+Y9+AD9+AI9+AN9+AS9</f>
        <v>5</v>
      </c>
      <c r="BA9" s="31">
        <f>+C10+H10+M10+R10+W10+AB10+AG10+AL10+AQ10</f>
        <v>22</v>
      </c>
      <c r="BB9" s="29" t="s">
        <v>31</v>
      </c>
      <c r="BC9" s="30">
        <f>+E10+J10+O10+T10+Y10+AD10+AI10+AN10+AS10</f>
        <v>14</v>
      </c>
      <c r="BD9" s="75">
        <f>IF(BC9=0,"10.000",BA9/(BA9+BC9)*10)</f>
        <v>6.1111111111111116</v>
      </c>
      <c r="BE9" s="96">
        <f>RANK(BF9,$BF$6:$BF$30)</f>
        <v>4</v>
      </c>
      <c r="BF9" s="32">
        <f>AW9*1000+AV9*100+AZ10*10+BD9</f>
        <v>13356.111111111111</v>
      </c>
    </row>
    <row r="10" spans="1:58" ht="14.25" customHeight="1" x14ac:dyDescent="0.2">
      <c r="A10" s="130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1</v>
      </c>
      <c r="N10" s="60" t="s">
        <v>159</v>
      </c>
      <c r="O10" s="60">
        <v>6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3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6</v>
      </c>
      <c r="AC10" s="60" t="s">
        <v>159</v>
      </c>
      <c r="AD10" s="60">
        <v>0</v>
      </c>
      <c r="AE10" s="36" t="s">
        <v>136</v>
      </c>
      <c r="AF10" s="34" t="s">
        <v>29</v>
      </c>
      <c r="AG10" s="60">
        <v>6</v>
      </c>
      <c r="AH10" s="60" t="s">
        <v>159</v>
      </c>
      <c r="AI10" s="60">
        <v>2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5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103</v>
      </c>
      <c r="B12" s="23"/>
      <c r="C12" s="59"/>
      <c r="D12" s="59" t="s">
        <v>159</v>
      </c>
      <c r="E12" s="59"/>
      <c r="F12" s="25"/>
      <c r="G12" s="23"/>
      <c r="H12" s="59">
        <v>3</v>
      </c>
      <c r="I12" s="59" t="s">
        <v>159</v>
      </c>
      <c r="J12" s="59">
        <v>0</v>
      </c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159</v>
      </c>
      <c r="T12" s="59">
        <v>2</v>
      </c>
      <c r="U12" s="25"/>
      <c r="V12" s="23"/>
      <c r="W12" s="59">
        <v>1</v>
      </c>
      <c r="X12" s="59" t="s">
        <v>159</v>
      </c>
      <c r="Y12" s="59">
        <v>2</v>
      </c>
      <c r="Z12" s="25"/>
      <c r="AA12" s="23"/>
      <c r="AB12" s="59">
        <v>3</v>
      </c>
      <c r="AC12" s="59" t="s">
        <v>159</v>
      </c>
      <c r="AD12" s="59">
        <v>0</v>
      </c>
      <c r="AE12" s="25"/>
      <c r="AF12" s="23"/>
      <c r="AG12" s="59"/>
      <c r="AH12" s="59" t="s">
        <v>159</v>
      </c>
      <c r="AI12" s="59"/>
      <c r="AJ12" s="25"/>
      <c r="AK12" s="23"/>
      <c r="AL12" s="59">
        <v>2</v>
      </c>
      <c r="AM12" s="59" t="s">
        <v>159</v>
      </c>
      <c r="AN12" s="59">
        <v>1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4</v>
      </c>
      <c r="AW12" s="30">
        <f>+AU12+AV12</f>
        <v>16</v>
      </c>
      <c r="AX12" s="29">
        <f>+C12+H12+M12+R12+W12+AB12+AG12+AL12+AQ12</f>
        <v>12</v>
      </c>
      <c r="AY12" s="29" t="s">
        <v>31</v>
      </c>
      <c r="AZ12" s="29">
        <f>+E12+J12+O12+T12+Y12+AD12+AI12+AN12+AS12</f>
        <v>6</v>
      </c>
      <c r="BA12" s="31">
        <f>+C13+H13+M13+R13+W13+AB13+AG13+AL13+AQ13</f>
        <v>26</v>
      </c>
      <c r="BB12" s="29" t="s">
        <v>31</v>
      </c>
      <c r="BC12" s="30">
        <f>+E13+J13+O13+T13+Y13+AD13+AI13+AN13+AS13</f>
        <v>16</v>
      </c>
      <c r="BD12" s="75">
        <f>IF(BC12=0,"10.000",BA12/(BA12+BC12)*10)</f>
        <v>6.1904761904761907</v>
      </c>
      <c r="BE12" s="96">
        <f>RANK(BF12,$BF$6:$BF$30)</f>
        <v>2</v>
      </c>
      <c r="BF12" s="32">
        <f>AW12*1000+AV12*100+AZ13*10+BD12</f>
        <v>16466.190476190477</v>
      </c>
    </row>
    <row r="13" spans="1:58" ht="14.25" customHeight="1" x14ac:dyDescent="0.2">
      <c r="A13" s="131" t="s">
        <v>104</v>
      </c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6</v>
      </c>
      <c r="I13" s="60" t="s">
        <v>159</v>
      </c>
      <c r="J13" s="60">
        <v>1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2</v>
      </c>
      <c r="S13" s="60" t="s">
        <v>159</v>
      </c>
      <c r="T13" s="60">
        <v>5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5</v>
      </c>
      <c r="Z13" s="36" t="s">
        <v>136</v>
      </c>
      <c r="AA13" s="34" t="s">
        <v>29</v>
      </c>
      <c r="AB13" s="60">
        <v>6</v>
      </c>
      <c r="AC13" s="60" t="s">
        <v>159</v>
      </c>
      <c r="AD13" s="60">
        <v>1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4</v>
      </c>
      <c r="AM13" s="60" t="s">
        <v>159</v>
      </c>
      <c r="AN13" s="60">
        <v>2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6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0" t="s">
        <v>20</v>
      </c>
      <c r="B14" s="53">
        <v>2</v>
      </c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0" t="s">
        <v>101</v>
      </c>
      <c r="B15" s="23"/>
      <c r="C15" s="59">
        <v>0</v>
      </c>
      <c r="D15" s="59" t="s">
        <v>159</v>
      </c>
      <c r="E15" s="59">
        <v>3</v>
      </c>
      <c r="F15" s="25"/>
      <c r="G15" s="23"/>
      <c r="H15" s="59"/>
      <c r="I15" s="59" t="s">
        <v>159</v>
      </c>
      <c r="J15" s="59"/>
      <c r="K15" s="25"/>
      <c r="L15" s="23"/>
      <c r="M15" s="59">
        <v>2</v>
      </c>
      <c r="N15" s="59" t="s">
        <v>159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3</v>
      </c>
      <c r="AH15" s="59" t="s">
        <v>159</v>
      </c>
      <c r="AI15" s="59">
        <v>0</v>
      </c>
      <c r="AJ15" s="25"/>
      <c r="AK15" s="23"/>
      <c r="AL15" s="59">
        <v>3</v>
      </c>
      <c r="AM15" s="59" t="s">
        <v>28</v>
      </c>
      <c r="AN15" s="59">
        <v>0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3</v>
      </c>
      <c r="AW15" s="30">
        <f>+AU15+AV15</f>
        <v>13</v>
      </c>
      <c r="AX15" s="29">
        <f>+C15+H15+M15+R15+W15+AB15+AG15+AL15+AQ15</f>
        <v>9</v>
      </c>
      <c r="AY15" s="29" t="s">
        <v>31</v>
      </c>
      <c r="AZ15" s="29">
        <f>+E15+J15+O15+T15+Y15+AD15+AI15+AN15+AS15</f>
        <v>6</v>
      </c>
      <c r="BA15" s="31">
        <f>+C16+H16+M16+R16+W16+AB16+AG16+AL16+AQ16</f>
        <v>20</v>
      </c>
      <c r="BB15" s="29" t="s">
        <v>31</v>
      </c>
      <c r="BC15" s="30">
        <f>+E16+J16+O16+T16+Y16+AD16+AI16+AN16+AS16</f>
        <v>14</v>
      </c>
      <c r="BD15" s="75">
        <f>IF(BC15=0,"10.000",BA15/(BA15+BC15)*10)</f>
        <v>5.882352941176471</v>
      </c>
      <c r="BE15" s="96">
        <f>RANK(BF15,$BF$6:$BF$30)</f>
        <v>5</v>
      </c>
      <c r="BF15" s="32">
        <f>AW15*1000+AV15*100+AZ16*10+BD15</f>
        <v>13335.882352941177</v>
      </c>
    </row>
    <row r="16" spans="1:58" ht="14.25" customHeight="1" x14ac:dyDescent="0.2">
      <c r="A16" s="131" t="s">
        <v>102</v>
      </c>
      <c r="B16" s="34" t="s">
        <v>29</v>
      </c>
      <c r="C16" s="60">
        <v>0</v>
      </c>
      <c r="D16" s="60" t="s">
        <v>159</v>
      </c>
      <c r="E16" s="60">
        <v>6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5</v>
      </c>
      <c r="N16" s="60" t="s">
        <v>159</v>
      </c>
      <c r="O16" s="60">
        <v>2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3</v>
      </c>
      <c r="X16" s="60" t="s">
        <v>159</v>
      </c>
      <c r="Y16" s="60">
        <v>5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6</v>
      </c>
      <c r="AH16" s="60" t="s">
        <v>159</v>
      </c>
      <c r="AI16" s="60">
        <v>1</v>
      </c>
      <c r="AJ16" s="36" t="s">
        <v>136</v>
      </c>
      <c r="AK16" s="34" t="s">
        <v>29</v>
      </c>
      <c r="AL16" s="60">
        <v>6</v>
      </c>
      <c r="AM16" s="60" t="s">
        <v>159</v>
      </c>
      <c r="AN16" s="60">
        <v>0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32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0" t="s">
        <v>107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2</v>
      </c>
      <c r="N18" s="59" t="s">
        <v>159</v>
      </c>
      <c r="O18" s="59">
        <v>1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159</v>
      </c>
      <c r="AD18" s="59">
        <v>0</v>
      </c>
      <c r="AE18" s="25"/>
      <c r="AF18" s="23"/>
      <c r="AG18" s="59">
        <v>3</v>
      </c>
      <c r="AH18" s="59" t="s">
        <v>159</v>
      </c>
      <c r="AI18" s="59">
        <v>0</v>
      </c>
      <c r="AJ18" s="25"/>
      <c r="AK18" s="23"/>
      <c r="AL18" s="59"/>
      <c r="AM18" s="59" t="s">
        <v>159</v>
      </c>
      <c r="AN18" s="59"/>
      <c r="AO18" s="25"/>
      <c r="AP18" s="23"/>
      <c r="AQ18" s="59">
        <v>3</v>
      </c>
      <c r="AR18" s="59" t="s">
        <v>159</v>
      </c>
      <c r="AS18" s="59">
        <v>0</v>
      </c>
      <c r="AT18" s="24"/>
      <c r="AU18" s="74">
        <f>+B17+G17+L17+Q17+V17+AA17+AF17+AK17+AP17</f>
        <v>12</v>
      </c>
      <c r="AV18" s="29">
        <f>+C17+H17+M17+R17+W17+AB17+AG17+AL17+AQ17</f>
        <v>6</v>
      </c>
      <c r="AW18" s="30">
        <f>+AU18+AV18</f>
        <v>18</v>
      </c>
      <c r="AX18" s="29">
        <f>+C18+H18+M18+R18+W18+AB18+AG18+AL18+AQ18</f>
        <v>15</v>
      </c>
      <c r="AY18" s="29" t="s">
        <v>31</v>
      </c>
      <c r="AZ18" s="29">
        <f>+E18+J18+O18+T18+Y18+AD18+AI18+AN18+AS18</f>
        <v>3</v>
      </c>
      <c r="BA18" s="31">
        <f>+C19+H19+M19+R19+W19+AB19+AG19+AL19+AQ19</f>
        <v>32</v>
      </c>
      <c r="BB18" s="29" t="s">
        <v>31</v>
      </c>
      <c r="BC18" s="30">
        <f>+E19+J19+O19+T19+Y19+AD19+AI19+AN19+AS19</f>
        <v>9</v>
      </c>
      <c r="BD18" s="75">
        <f>IF(BC18=0,"10.000",BA18/(BA18+BC18)*10)</f>
        <v>7.8048780487804876</v>
      </c>
      <c r="BE18" s="96">
        <f>RANK(BF18,$BF$6:$BF$30)</f>
        <v>1</v>
      </c>
      <c r="BF18" s="32">
        <f>AW18*1000+AV18*100+AZ19*10+BD18</f>
        <v>18727.804878048781</v>
      </c>
    </row>
    <row r="19" spans="1:58" ht="14.25" customHeight="1" x14ac:dyDescent="0.2">
      <c r="A19" s="133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4</v>
      </c>
      <c r="I19" s="60" t="s">
        <v>159</v>
      </c>
      <c r="J19" s="60">
        <v>2</v>
      </c>
      <c r="K19" s="36" t="s">
        <v>136</v>
      </c>
      <c r="L19" s="34" t="s">
        <v>29</v>
      </c>
      <c r="M19" s="60">
        <v>5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5</v>
      </c>
      <c r="S19" s="60" t="s">
        <v>159</v>
      </c>
      <c r="T19" s="60">
        <v>3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159</v>
      </c>
      <c r="AD19" s="60">
        <v>0</v>
      </c>
      <c r="AE19" s="36" t="s">
        <v>136</v>
      </c>
      <c r="AF19" s="34" t="s">
        <v>29</v>
      </c>
      <c r="AG19" s="60">
        <v>6</v>
      </c>
      <c r="AH19" s="60" t="s">
        <v>159</v>
      </c>
      <c r="AI19" s="60">
        <v>0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6</v>
      </c>
      <c r="AR19" s="60" t="s">
        <v>159</v>
      </c>
      <c r="AS19" s="60">
        <v>0</v>
      </c>
      <c r="AT19" s="36" t="s">
        <v>136</v>
      </c>
      <c r="AU19" s="76"/>
      <c r="AV19" s="77"/>
      <c r="AW19" s="78"/>
      <c r="AX19" s="77"/>
      <c r="AY19" s="77"/>
      <c r="AZ19" s="79">
        <f>+AX18-AZ18</f>
        <v>12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0" t="s">
        <v>22</v>
      </c>
      <c r="B20" s="53">
        <v>2</v>
      </c>
      <c r="C20" s="57"/>
      <c r="D20" s="43"/>
      <c r="E20" s="43"/>
      <c r="F20" s="43"/>
      <c r="G20" s="53">
        <v>2</v>
      </c>
      <c r="H20" s="57"/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0" t="s">
        <v>108</v>
      </c>
      <c r="B21" s="23"/>
      <c r="C21" s="59">
        <v>0</v>
      </c>
      <c r="D21" s="59" t="s">
        <v>159</v>
      </c>
      <c r="E21" s="59">
        <v>3</v>
      </c>
      <c r="F21" s="25"/>
      <c r="G21" s="23"/>
      <c r="H21" s="59">
        <v>0</v>
      </c>
      <c r="I21" s="59" t="s">
        <v>159</v>
      </c>
      <c r="J21" s="59">
        <v>3</v>
      </c>
      <c r="K21" s="25"/>
      <c r="L21" s="23"/>
      <c r="M21" s="59">
        <v>0</v>
      </c>
      <c r="N21" s="59" t="s">
        <v>159</v>
      </c>
      <c r="O21" s="59">
        <v>3</v>
      </c>
      <c r="P21" s="25"/>
      <c r="Q21" s="23"/>
      <c r="R21" s="59"/>
      <c r="S21" s="59" t="s">
        <v>159</v>
      </c>
      <c r="T21" s="59"/>
      <c r="U21" s="25"/>
      <c r="V21" s="23"/>
      <c r="W21" s="59">
        <v>0</v>
      </c>
      <c r="X21" s="59" t="s">
        <v>159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1</v>
      </c>
      <c r="AM21" s="59" t="s">
        <v>159</v>
      </c>
      <c r="AN21" s="59">
        <v>2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0</v>
      </c>
      <c r="AW21" s="30">
        <f>+AU21+AV21</f>
        <v>10</v>
      </c>
      <c r="AX21" s="29">
        <f>+C21+H21+M21+R21+W21+AB21+AG21+AL21+AQ21</f>
        <v>1</v>
      </c>
      <c r="AY21" s="29" t="s">
        <v>31</v>
      </c>
      <c r="AZ21" s="29">
        <f>+E21+J21+O21+T21+Y21+AD21+AI21+AN21+AS21</f>
        <v>14</v>
      </c>
      <c r="BA21" s="31">
        <f>+C22+H22+M22+R22+W22+AB22+AG22+AL22+AQ22</f>
        <v>3</v>
      </c>
      <c r="BB21" s="29" t="s">
        <v>31</v>
      </c>
      <c r="BC21" s="30">
        <f>+E22+J22+O22+T22+Y22+AD22+AI22+AN22+AS22</f>
        <v>28</v>
      </c>
      <c r="BD21" s="75">
        <f>IF(BC21=0,"10.000",BA21/(BA21+BC21)*10)</f>
        <v>0.967741935483871</v>
      </c>
      <c r="BE21" s="96">
        <f>RANK(BF21,$BF$6:$BF$30)</f>
        <v>9</v>
      </c>
      <c r="BF21" s="32">
        <f>AW21*1000+AV21*100+AZ22*10+BD21</f>
        <v>9870.967741935483</v>
      </c>
    </row>
    <row r="22" spans="1:58" ht="14.25" customHeight="1" x14ac:dyDescent="0.2">
      <c r="A22" s="131"/>
      <c r="B22" s="34" t="s">
        <v>29</v>
      </c>
      <c r="C22" s="60">
        <v>0</v>
      </c>
      <c r="D22" s="60" t="s">
        <v>159</v>
      </c>
      <c r="E22" s="60">
        <v>6</v>
      </c>
      <c r="F22" s="36" t="s">
        <v>136</v>
      </c>
      <c r="G22" s="34" t="s">
        <v>29</v>
      </c>
      <c r="H22" s="60">
        <v>0</v>
      </c>
      <c r="I22" s="60" t="s">
        <v>159</v>
      </c>
      <c r="J22" s="60">
        <v>6</v>
      </c>
      <c r="K22" s="36" t="s">
        <v>136</v>
      </c>
      <c r="L22" s="34" t="s">
        <v>29</v>
      </c>
      <c r="M22" s="60">
        <v>1</v>
      </c>
      <c r="N22" s="60" t="s">
        <v>159</v>
      </c>
      <c r="O22" s="60">
        <v>6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0</v>
      </c>
      <c r="X22" s="60" t="s">
        <v>159</v>
      </c>
      <c r="Y22" s="60">
        <v>6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2</v>
      </c>
      <c r="AM22" s="60" t="s">
        <v>159</v>
      </c>
      <c r="AN22" s="60">
        <v>4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-13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32" t="s">
        <v>52</v>
      </c>
      <c r="B23" s="52">
        <v>2</v>
      </c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0" t="s">
        <v>137</v>
      </c>
      <c r="B24" s="23"/>
      <c r="C24" s="59">
        <v>0</v>
      </c>
      <c r="D24" s="59" t="s">
        <v>159</v>
      </c>
      <c r="E24" s="59">
        <v>3</v>
      </c>
      <c r="F24" s="25"/>
      <c r="G24" s="23"/>
      <c r="H24" s="59">
        <v>0</v>
      </c>
      <c r="I24" s="59" t="s">
        <v>159</v>
      </c>
      <c r="J24" s="59">
        <v>3</v>
      </c>
      <c r="K24" s="25"/>
      <c r="L24" s="23"/>
      <c r="M24" s="59"/>
      <c r="N24" s="59" t="s">
        <v>159</v>
      </c>
      <c r="O24" s="59"/>
      <c r="P24" s="25"/>
      <c r="Q24" s="23"/>
      <c r="R24" s="59">
        <v>0</v>
      </c>
      <c r="S24" s="59" t="s">
        <v>159</v>
      </c>
      <c r="T24" s="59">
        <v>3</v>
      </c>
      <c r="U24" s="25"/>
      <c r="V24" s="23"/>
      <c r="W24" s="59">
        <v>0</v>
      </c>
      <c r="X24" s="59" t="s">
        <v>159</v>
      </c>
      <c r="Y24" s="59">
        <v>3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10</v>
      </c>
      <c r="AV24" s="29">
        <f>+C23+H23+M23+R23+W23+AB23+AG23+AL23+AQ23</f>
        <v>1</v>
      </c>
      <c r="AW24" s="30">
        <f>+AU24+AV24</f>
        <v>11</v>
      </c>
      <c r="AX24" s="29">
        <f>+C24+H24+M24+R24+W24+AB24+AG24+AL24+AQ24</f>
        <v>2</v>
      </c>
      <c r="AY24" s="29" t="s">
        <v>31</v>
      </c>
      <c r="AZ24" s="29">
        <f>+E24+J24+O24+T24+Y24+AD24+AI24+AN24+AS24</f>
        <v>13</v>
      </c>
      <c r="BA24" s="31">
        <f>+C25+H25+M25+R25+W25+AB25+AG25+AL25+AQ25</f>
        <v>9</v>
      </c>
      <c r="BB24" s="29" t="s">
        <v>31</v>
      </c>
      <c r="BC24" s="30">
        <f>+E25+J25+O25+T25+Y25+AD25+AI25+AN25+AS25</f>
        <v>27</v>
      </c>
      <c r="BD24" s="75">
        <f>IF(BC24=0,"10.000",BA24/(BA24+BC24)*10)</f>
        <v>2.5</v>
      </c>
      <c r="BE24" s="96">
        <f>RANK(BF24,$BF$6:$BF$30)</f>
        <v>7</v>
      </c>
      <c r="BF24" s="32">
        <f>AW24*1000+AV24*100+AZ25*10+BD24</f>
        <v>10992.5</v>
      </c>
    </row>
    <row r="25" spans="1:58" ht="14.25" customHeight="1" x14ac:dyDescent="0.2">
      <c r="A25" s="131"/>
      <c r="B25" s="34" t="s">
        <v>29</v>
      </c>
      <c r="C25" s="60">
        <v>1</v>
      </c>
      <c r="D25" s="60" t="s">
        <v>159</v>
      </c>
      <c r="E25" s="60">
        <v>6</v>
      </c>
      <c r="F25" s="36" t="s">
        <v>136</v>
      </c>
      <c r="G25" s="34" t="s">
        <v>29</v>
      </c>
      <c r="H25" s="60">
        <v>2</v>
      </c>
      <c r="I25" s="60" t="s">
        <v>159</v>
      </c>
      <c r="J25" s="60">
        <v>6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1</v>
      </c>
      <c r="S25" s="60" t="s">
        <v>159</v>
      </c>
      <c r="T25" s="60">
        <v>6</v>
      </c>
      <c r="U25" s="36" t="s">
        <v>136</v>
      </c>
      <c r="V25" s="34" t="s">
        <v>29</v>
      </c>
      <c r="W25" s="60">
        <v>1</v>
      </c>
      <c r="X25" s="60" t="s">
        <v>159</v>
      </c>
      <c r="Y25" s="60">
        <v>6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3</v>
      </c>
      <c r="AT25" s="36" t="s">
        <v>136</v>
      </c>
      <c r="AU25" s="76"/>
      <c r="AV25" s="77"/>
      <c r="AW25" s="78"/>
      <c r="AX25" s="77"/>
      <c r="AY25" s="77"/>
      <c r="AZ25" s="79">
        <f>+AX24-AZ24</f>
        <v>-11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0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>
        <v>2</v>
      </c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1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4" t="s">
        <v>105</v>
      </c>
      <c r="B27" s="23"/>
      <c r="C27" s="59">
        <v>1</v>
      </c>
      <c r="D27" s="59" t="s">
        <v>159</v>
      </c>
      <c r="E27" s="59">
        <v>2</v>
      </c>
      <c r="F27" s="25"/>
      <c r="G27" s="23"/>
      <c r="H27" s="59"/>
      <c r="I27" s="59" t="s">
        <v>159</v>
      </c>
      <c r="J27" s="59"/>
      <c r="K27" s="25"/>
      <c r="L27" s="23"/>
      <c r="M27" s="59">
        <v>1</v>
      </c>
      <c r="N27" s="59" t="s">
        <v>159</v>
      </c>
      <c r="O27" s="59">
        <v>2</v>
      </c>
      <c r="P27" s="25"/>
      <c r="Q27" s="23"/>
      <c r="R27" s="59">
        <v>0</v>
      </c>
      <c r="S27" s="59" t="s">
        <v>159</v>
      </c>
      <c r="T27" s="59">
        <v>3</v>
      </c>
      <c r="U27" s="25"/>
      <c r="V27" s="23"/>
      <c r="W27" s="59"/>
      <c r="X27" s="59" t="s">
        <v>159</v>
      </c>
      <c r="Y27" s="59"/>
      <c r="Z27" s="25"/>
      <c r="AA27" s="23"/>
      <c r="AB27" s="59">
        <v>2</v>
      </c>
      <c r="AC27" s="59" t="s">
        <v>159</v>
      </c>
      <c r="AD27" s="59">
        <v>1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1</v>
      </c>
      <c r="AR27" s="59" t="s">
        <v>159</v>
      </c>
      <c r="AS27" s="59">
        <v>2</v>
      </c>
      <c r="AT27" s="24"/>
      <c r="AU27" s="74">
        <f>+B26+G26+L26+Q26+V26+AA26+AF26+AK26+AP26</f>
        <v>9</v>
      </c>
      <c r="AV27" s="29">
        <f>+C26+H26+M26+R26+W26+AB26+AG26+AL26+AQ26</f>
        <v>1</v>
      </c>
      <c r="AW27" s="30">
        <f>+AU27+AV27</f>
        <v>10</v>
      </c>
      <c r="AX27" s="29">
        <f>+C27+H27+M27+R27+W27+AB27+AG27+AL27+AQ27</f>
        <v>5</v>
      </c>
      <c r="AY27" s="29" t="s">
        <v>31</v>
      </c>
      <c r="AZ27" s="29">
        <f>+E27+J27+O27+T27+Y27+AD27+AI27+AN27+AS27</f>
        <v>10</v>
      </c>
      <c r="BA27" s="31">
        <f>+C28+H28+M28+R28+W28+AB28+AG28+AL28+AQ28</f>
        <v>10</v>
      </c>
      <c r="BB27" s="29" t="s">
        <v>31</v>
      </c>
      <c r="BC27" s="30">
        <f>+E28+J28+O28+T28+Y28+AD28+AI28+AN28+AS28</f>
        <v>22</v>
      </c>
      <c r="BD27" s="75">
        <f>IF(BC27=0,"10.000",BA27/(BA27+BC27)*10)</f>
        <v>3.125</v>
      </c>
      <c r="BE27" s="96">
        <f>RANK(BF27,$BF$6:$BF$30)</f>
        <v>8</v>
      </c>
      <c r="BF27" s="32">
        <f>AW27*1000+AV27*100+AZ28*10+BD27</f>
        <v>10053.125</v>
      </c>
    </row>
    <row r="28" spans="1:58" ht="14.25" customHeight="1" x14ac:dyDescent="0.2">
      <c r="A28" s="131"/>
      <c r="B28" s="34" t="s">
        <v>29</v>
      </c>
      <c r="C28" s="60">
        <v>2</v>
      </c>
      <c r="D28" s="60" t="s">
        <v>159</v>
      </c>
      <c r="E28" s="60">
        <v>5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2</v>
      </c>
      <c r="N28" s="60" t="s">
        <v>159</v>
      </c>
      <c r="O28" s="60">
        <v>4</v>
      </c>
      <c r="P28" s="36" t="s">
        <v>136</v>
      </c>
      <c r="Q28" s="34" t="s">
        <v>29</v>
      </c>
      <c r="R28" s="60">
        <v>0</v>
      </c>
      <c r="S28" s="60" t="s">
        <v>159</v>
      </c>
      <c r="T28" s="60">
        <v>6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4</v>
      </c>
      <c r="AC28" s="60" t="s">
        <v>159</v>
      </c>
      <c r="AD28" s="60">
        <v>2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2</v>
      </c>
      <c r="AR28" s="60" t="s">
        <v>159</v>
      </c>
      <c r="AS28" s="60">
        <v>5</v>
      </c>
      <c r="AT28" s="36" t="s">
        <v>136</v>
      </c>
      <c r="AU28" s="76"/>
      <c r="AV28" s="77"/>
      <c r="AW28" s="78"/>
      <c r="AX28" s="77"/>
      <c r="AY28" s="77"/>
      <c r="AZ28" s="79">
        <f>+AX27-AZ27</f>
        <v>-5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0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178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0</v>
      </c>
      <c r="X30" s="59" t="s">
        <v>159</v>
      </c>
      <c r="Y30" s="59">
        <v>3</v>
      </c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2</v>
      </c>
      <c r="AM30" s="59" t="s">
        <v>159</v>
      </c>
      <c r="AN30" s="59">
        <v>1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1</v>
      </c>
      <c r="AW30" s="30">
        <f>+AU30+AV30</f>
        <v>13</v>
      </c>
      <c r="AX30" s="29">
        <f>+C30+H30+M30+R30+W30+AB30+AG30+AL30+AQ30</f>
        <v>4</v>
      </c>
      <c r="AY30" s="29" t="s">
        <v>31</v>
      </c>
      <c r="AZ30" s="29">
        <f>+E30+J30+O30+T30+Y30+AD30+AI30+AN30+AS30</f>
        <v>14</v>
      </c>
      <c r="BA30" s="31">
        <f>+C31+H31+M31+R31+W31+AB31+AG31+AL31+AQ31</f>
        <v>10</v>
      </c>
      <c r="BB30" s="29" t="s">
        <v>31</v>
      </c>
      <c r="BC30" s="30">
        <f>+E31+J31+O31+T31+Y31+AD31+AI31+AN31+AS31</f>
        <v>28</v>
      </c>
      <c r="BD30" s="75">
        <f>IF(BC30=0,"10.000",BA30/(BA30+BC30)*10)</f>
        <v>2.6315789473684208</v>
      </c>
      <c r="BE30" s="96">
        <f>RANK(BF30,$BF$6:$BF$30)</f>
        <v>6</v>
      </c>
      <c r="BF30" s="32">
        <f>AW30*1000+AV30*100+AZ31*10+BD30</f>
        <v>13002.631578947368</v>
      </c>
    </row>
    <row r="31" spans="1:58" ht="14.25" customHeight="1" thickBot="1" x14ac:dyDescent="0.2">
      <c r="A31" s="136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0</v>
      </c>
      <c r="X31" s="60" t="s">
        <v>159</v>
      </c>
      <c r="Y31" s="60">
        <v>6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3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5</v>
      </c>
      <c r="AM31" s="60" t="s">
        <v>159</v>
      </c>
      <c r="AN31" s="60">
        <v>2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topLeftCell="A4" zoomScale="75" workbookViewId="0">
      <selection activeCell="BC36" sqref="BC3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5"/>
      <c r="B6" s="23"/>
      <c r="C6" s="24"/>
      <c r="D6" s="24"/>
      <c r="E6" s="24"/>
      <c r="F6" s="24"/>
      <c r="G6" s="23"/>
      <c r="H6" s="59"/>
      <c r="I6" s="59" t="s">
        <v>93</v>
      </c>
      <c r="J6" s="59"/>
      <c r="K6" s="25"/>
      <c r="L6" s="23"/>
      <c r="M6" s="59"/>
      <c r="N6" s="59" t="s">
        <v>93</v>
      </c>
      <c r="O6" s="59"/>
      <c r="P6" s="25"/>
      <c r="Q6" s="23"/>
      <c r="R6" s="59"/>
      <c r="S6" s="59" t="s">
        <v>93</v>
      </c>
      <c r="T6" s="59"/>
      <c r="U6" s="25"/>
      <c r="V6" s="23"/>
      <c r="W6" s="59"/>
      <c r="X6" s="59" t="s">
        <v>93</v>
      </c>
      <c r="Y6" s="59"/>
      <c r="Z6" s="25"/>
      <c r="AA6" s="23"/>
      <c r="AB6" s="59"/>
      <c r="AC6" s="59" t="s">
        <v>93</v>
      </c>
      <c r="AD6" s="59"/>
      <c r="AE6" s="25"/>
      <c r="AF6" s="23"/>
      <c r="AG6" s="59"/>
      <c r="AH6" s="59" t="s">
        <v>93</v>
      </c>
      <c r="AI6" s="59"/>
      <c r="AJ6" s="25"/>
      <c r="AK6" s="23"/>
      <c r="AL6" s="59"/>
      <c r="AM6" s="59" t="s">
        <v>93</v>
      </c>
      <c r="AN6" s="59"/>
      <c r="AO6" s="25"/>
      <c r="AP6" s="23"/>
      <c r="AQ6" s="59"/>
      <c r="AR6" s="59" t="s">
        <v>93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31</v>
      </c>
      <c r="AZ6" s="29">
        <f>+E6+J6+O6+T6+Y6+AD6+AI6+AN6+AS6</f>
        <v>0</v>
      </c>
      <c r="BA6" s="31">
        <f>+C7+H7+M7+R7+W7+AB7+AG7+AL7+AQ7</f>
        <v>0</v>
      </c>
      <c r="BB6" s="29" t="s">
        <v>31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 x14ac:dyDescent="0.15">
      <c r="A7" s="33"/>
      <c r="B7" s="34"/>
      <c r="C7" s="35"/>
      <c r="D7" s="35"/>
      <c r="E7" s="35"/>
      <c r="F7" s="35"/>
      <c r="G7" s="34" t="s">
        <v>29</v>
      </c>
      <c r="H7" s="60"/>
      <c r="I7" s="60" t="s">
        <v>93</v>
      </c>
      <c r="J7" s="60"/>
      <c r="K7" s="36" t="s">
        <v>94</v>
      </c>
      <c r="L7" s="34" t="s">
        <v>29</v>
      </c>
      <c r="M7" s="60"/>
      <c r="N7" s="60" t="s">
        <v>93</v>
      </c>
      <c r="O7" s="60"/>
      <c r="P7" s="36" t="s">
        <v>94</v>
      </c>
      <c r="Q7" s="34" t="s">
        <v>29</v>
      </c>
      <c r="R7" s="60"/>
      <c r="S7" s="60" t="s">
        <v>93</v>
      </c>
      <c r="T7" s="60"/>
      <c r="U7" s="36" t="s">
        <v>94</v>
      </c>
      <c r="V7" s="34" t="s">
        <v>29</v>
      </c>
      <c r="W7" s="60"/>
      <c r="X7" s="60" t="s">
        <v>93</v>
      </c>
      <c r="Y7" s="60"/>
      <c r="Z7" s="36" t="s">
        <v>94</v>
      </c>
      <c r="AA7" s="34" t="s">
        <v>29</v>
      </c>
      <c r="AB7" s="60"/>
      <c r="AC7" s="60" t="s">
        <v>93</v>
      </c>
      <c r="AD7" s="60"/>
      <c r="AE7" s="36" t="s">
        <v>94</v>
      </c>
      <c r="AF7" s="34" t="s">
        <v>29</v>
      </c>
      <c r="AG7" s="60"/>
      <c r="AH7" s="60" t="s">
        <v>93</v>
      </c>
      <c r="AI7" s="60"/>
      <c r="AJ7" s="36" t="s">
        <v>94</v>
      </c>
      <c r="AK7" s="34" t="s">
        <v>29</v>
      </c>
      <c r="AL7" s="60"/>
      <c r="AM7" s="60" t="s">
        <v>93</v>
      </c>
      <c r="AN7" s="60"/>
      <c r="AO7" s="36" t="s">
        <v>94</v>
      </c>
      <c r="AP7" s="34" t="s">
        <v>29</v>
      </c>
      <c r="AQ7" s="60"/>
      <c r="AR7" s="60" t="s">
        <v>93</v>
      </c>
      <c r="AS7" s="60"/>
      <c r="AT7" s="35" t="s">
        <v>94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5"/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29">
        <f>+C9+H9+M9+R9+W9+AB9+AG9+AL9+AQ9</f>
        <v>0</v>
      </c>
      <c r="AY9" s="29" t="s">
        <v>31</v>
      </c>
      <c r="AZ9" s="29">
        <f>+E9+J9+O9+T9+Y9+AD9+AI9+AN9+AS9</f>
        <v>0</v>
      </c>
      <c r="BA9" s="31">
        <f>+C10+H10+M10+R10+W10+AB10+AG10+AL10+AQ10</f>
        <v>0</v>
      </c>
      <c r="BB9" s="29" t="s">
        <v>31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5"/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31</v>
      </c>
      <c r="AZ12" s="29">
        <f>+E12+J12+O12+T12+Y12+AD12+AI12+AN12+AS12</f>
        <v>0</v>
      </c>
      <c r="BA12" s="31">
        <f>+C13+H13+M13+R13+W13+AB13+AG13+AL13+AQ13</f>
        <v>0</v>
      </c>
      <c r="BB12" s="29" t="s">
        <v>31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09"/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31</v>
      </c>
      <c r="AZ15" s="29">
        <f>+E15+J15+O15+T15+Y15+AD15+AI15+AN15+AS15</f>
        <v>0</v>
      </c>
      <c r="BA15" s="31">
        <f>+C16+H16+M16+R16+W16+AB16+AG16+AL16+AQ16</f>
        <v>0</v>
      </c>
      <c r="BB15" s="29" t="s">
        <v>31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09"/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31</v>
      </c>
      <c r="AZ18" s="29">
        <f>+E18+J18+O18+T18+Y18+AD18+AI18+AN18+AS18</f>
        <v>0</v>
      </c>
      <c r="BA18" s="31">
        <f>+C19+H19+M19+R19+W19+AB19+AG19+AL19+AQ19</f>
        <v>0</v>
      </c>
      <c r="BB18" s="29" t="s">
        <v>31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 x14ac:dyDescent="0.2">
      <c r="A19" s="33"/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5"/>
      <c r="B21" s="23"/>
      <c r="C21" s="39">
        <f>AD6</f>
        <v>0</v>
      </c>
      <c r="D21" s="39" t="s">
        <v>93</v>
      </c>
      <c r="E21" s="39">
        <f>AB6</f>
        <v>0</v>
      </c>
      <c r="F21" s="39"/>
      <c r="G21" s="47"/>
      <c r="H21" s="39">
        <f>AD9</f>
        <v>0</v>
      </c>
      <c r="I21" s="39" t="s">
        <v>93</v>
      </c>
      <c r="J21" s="39">
        <f>AB9</f>
        <v>0</v>
      </c>
      <c r="K21" s="39"/>
      <c r="L21" s="47"/>
      <c r="M21" s="39">
        <f>AD12</f>
        <v>0</v>
      </c>
      <c r="N21" s="39" t="s">
        <v>93</v>
      </c>
      <c r="O21" s="39">
        <f>AB12</f>
        <v>0</v>
      </c>
      <c r="P21" s="39"/>
      <c r="Q21" s="47"/>
      <c r="R21" s="39">
        <f>AD15</f>
        <v>0</v>
      </c>
      <c r="S21" s="39" t="s">
        <v>93</v>
      </c>
      <c r="T21" s="39">
        <f>AB15</f>
        <v>0</v>
      </c>
      <c r="U21" s="39"/>
      <c r="V21" s="47"/>
      <c r="W21" s="39">
        <f>AD18</f>
        <v>0</v>
      </c>
      <c r="X21" s="39" t="s">
        <v>93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93</v>
      </c>
      <c r="AI21" s="59"/>
      <c r="AJ21" s="24"/>
      <c r="AK21" s="23"/>
      <c r="AL21" s="59"/>
      <c r="AM21" s="59" t="s">
        <v>93</v>
      </c>
      <c r="AN21" s="59"/>
      <c r="AO21" s="24"/>
      <c r="AP21" s="23"/>
      <c r="AQ21" s="59"/>
      <c r="AR21" s="59" t="s">
        <v>93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31</v>
      </c>
      <c r="AZ21" s="29">
        <f>+E21+J21+O21+T21+Y21+AD21+AI21+AN21+AS21</f>
        <v>0</v>
      </c>
      <c r="BA21" s="31">
        <f>+C22+H22+M22+R22+W22+AB22+AG22+AL22+AQ22</f>
        <v>0</v>
      </c>
      <c r="BB21" s="29" t="s">
        <v>31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 x14ac:dyDescent="0.2">
      <c r="A22" s="5"/>
      <c r="B22" s="34" t="s">
        <v>29</v>
      </c>
      <c r="C22" s="45">
        <f>AD7</f>
        <v>0</v>
      </c>
      <c r="D22" s="45" t="s">
        <v>93</v>
      </c>
      <c r="E22" s="45">
        <f>AB7</f>
        <v>0</v>
      </c>
      <c r="F22" s="45" t="s">
        <v>94</v>
      </c>
      <c r="G22" s="48" t="s">
        <v>29</v>
      </c>
      <c r="H22" s="45">
        <f>AD10</f>
        <v>0</v>
      </c>
      <c r="I22" s="45" t="s">
        <v>93</v>
      </c>
      <c r="J22" s="45">
        <f>AB10</f>
        <v>0</v>
      </c>
      <c r="K22" s="45" t="s">
        <v>94</v>
      </c>
      <c r="L22" s="48" t="s">
        <v>29</v>
      </c>
      <c r="M22" s="45">
        <f>AD13</f>
        <v>0</v>
      </c>
      <c r="N22" s="45" t="s">
        <v>93</v>
      </c>
      <c r="O22" s="45">
        <f>AB13</f>
        <v>0</v>
      </c>
      <c r="P22" s="45" t="s">
        <v>94</v>
      </c>
      <c r="Q22" s="48" t="s">
        <v>29</v>
      </c>
      <c r="R22" s="45">
        <f>AD16</f>
        <v>0</v>
      </c>
      <c r="S22" s="45" t="s">
        <v>93</v>
      </c>
      <c r="T22" s="45">
        <f>AB16</f>
        <v>0</v>
      </c>
      <c r="U22" s="45" t="s">
        <v>94</v>
      </c>
      <c r="V22" s="48" t="s">
        <v>29</v>
      </c>
      <c r="W22" s="45">
        <f>AD19</f>
        <v>0</v>
      </c>
      <c r="X22" s="45" t="s">
        <v>93</v>
      </c>
      <c r="Y22" s="45">
        <f>AB19</f>
        <v>0</v>
      </c>
      <c r="Z22" s="35" t="s">
        <v>94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93</v>
      </c>
      <c r="AI22" s="59"/>
      <c r="AJ22" s="24" t="s">
        <v>94</v>
      </c>
      <c r="AK22" s="23" t="s">
        <v>29</v>
      </c>
      <c r="AL22" s="59"/>
      <c r="AM22" s="59" t="s">
        <v>93</v>
      </c>
      <c r="AN22" s="59"/>
      <c r="AO22" s="24" t="s">
        <v>94</v>
      </c>
      <c r="AP22" s="23" t="s">
        <v>29</v>
      </c>
      <c r="AQ22" s="59"/>
      <c r="AR22" s="59" t="s">
        <v>93</v>
      </c>
      <c r="AS22" s="59"/>
      <c r="AT22" s="24" t="s">
        <v>94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5"/>
      <c r="B24" s="23"/>
      <c r="C24" s="39">
        <f>AI6</f>
        <v>0</v>
      </c>
      <c r="D24" s="39" t="s">
        <v>93</v>
      </c>
      <c r="E24" s="39">
        <f>AG6</f>
        <v>0</v>
      </c>
      <c r="F24" s="39"/>
      <c r="G24" s="47"/>
      <c r="H24" s="39">
        <f>AI9</f>
        <v>0</v>
      </c>
      <c r="I24" s="39" t="s">
        <v>93</v>
      </c>
      <c r="J24" s="39">
        <f>AG9</f>
        <v>0</v>
      </c>
      <c r="K24" s="39"/>
      <c r="L24" s="47"/>
      <c r="M24" s="39">
        <f>AI12</f>
        <v>0</v>
      </c>
      <c r="N24" s="39" t="s">
        <v>93</v>
      </c>
      <c r="O24" s="39">
        <f>AG12</f>
        <v>0</v>
      </c>
      <c r="P24" s="39"/>
      <c r="Q24" s="47"/>
      <c r="R24" s="39">
        <f>AI15</f>
        <v>0</v>
      </c>
      <c r="S24" s="39" t="s">
        <v>93</v>
      </c>
      <c r="T24" s="39">
        <f>AG15</f>
        <v>0</v>
      </c>
      <c r="U24" s="39"/>
      <c r="V24" s="47"/>
      <c r="W24" s="39">
        <f>AI18</f>
        <v>0</v>
      </c>
      <c r="X24" s="39" t="s">
        <v>93</v>
      </c>
      <c r="Y24" s="39">
        <f>AG18</f>
        <v>0</v>
      </c>
      <c r="Z24" s="39"/>
      <c r="AA24" s="47"/>
      <c r="AB24" s="39">
        <f>AI21</f>
        <v>0</v>
      </c>
      <c r="AC24" s="39" t="s">
        <v>93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93</v>
      </c>
      <c r="AN24" s="59"/>
      <c r="AO24" s="24"/>
      <c r="AP24" s="23"/>
      <c r="AQ24" s="59"/>
      <c r="AR24" s="59" t="s">
        <v>93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31</v>
      </c>
      <c r="AZ24" s="29">
        <f>+E24+J24+O24+T24+Y24+AD24+AI24+AN24+AS24</f>
        <v>0</v>
      </c>
      <c r="BA24" s="31">
        <f>+C25+H25+M25+R25+W25+AB25+AG25+AL25+AQ25</f>
        <v>0</v>
      </c>
      <c r="BB24" s="29" t="s">
        <v>31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 x14ac:dyDescent="0.2">
      <c r="A25" s="33"/>
      <c r="B25" s="34" t="s">
        <v>29</v>
      </c>
      <c r="C25" s="45">
        <f>AI7</f>
        <v>0</v>
      </c>
      <c r="D25" s="45" t="s">
        <v>93</v>
      </c>
      <c r="E25" s="45">
        <f>AG7</f>
        <v>0</v>
      </c>
      <c r="F25" s="45" t="s">
        <v>94</v>
      </c>
      <c r="G25" s="48" t="s">
        <v>29</v>
      </c>
      <c r="H25" s="45">
        <f>AI10</f>
        <v>0</v>
      </c>
      <c r="I25" s="45" t="s">
        <v>93</v>
      </c>
      <c r="J25" s="45">
        <f>AG10</f>
        <v>0</v>
      </c>
      <c r="K25" s="45" t="s">
        <v>94</v>
      </c>
      <c r="L25" s="48" t="s">
        <v>29</v>
      </c>
      <c r="M25" s="45">
        <f>AI13</f>
        <v>0</v>
      </c>
      <c r="N25" s="45" t="s">
        <v>93</v>
      </c>
      <c r="O25" s="45">
        <f>AG13</f>
        <v>0</v>
      </c>
      <c r="P25" s="45" t="s">
        <v>94</v>
      </c>
      <c r="Q25" s="48" t="s">
        <v>29</v>
      </c>
      <c r="R25" s="45">
        <f>AI16</f>
        <v>0</v>
      </c>
      <c r="S25" s="45" t="s">
        <v>93</v>
      </c>
      <c r="T25" s="45">
        <f>AG16</f>
        <v>0</v>
      </c>
      <c r="U25" s="45" t="s">
        <v>94</v>
      </c>
      <c r="V25" s="48" t="s">
        <v>29</v>
      </c>
      <c r="W25" s="45">
        <f>AI19</f>
        <v>0</v>
      </c>
      <c r="X25" s="45" t="s">
        <v>93</v>
      </c>
      <c r="Y25" s="45">
        <f>AG19</f>
        <v>0</v>
      </c>
      <c r="Z25" s="45" t="s">
        <v>94</v>
      </c>
      <c r="AA25" s="48" t="s">
        <v>29</v>
      </c>
      <c r="AB25" s="45">
        <f>AI22</f>
        <v>0</v>
      </c>
      <c r="AC25" s="45" t="s">
        <v>93</v>
      </c>
      <c r="AD25" s="45">
        <f>AG22</f>
        <v>0</v>
      </c>
      <c r="AE25" s="35" t="s">
        <v>94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93</v>
      </c>
      <c r="AN25" s="60"/>
      <c r="AO25" s="35" t="s">
        <v>94</v>
      </c>
      <c r="AP25" s="34" t="s">
        <v>29</v>
      </c>
      <c r="AQ25" s="60"/>
      <c r="AR25" s="60" t="s">
        <v>93</v>
      </c>
      <c r="AS25" s="60"/>
      <c r="AT25" s="35" t="s">
        <v>94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5" t="s">
        <v>95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5"/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0</v>
      </c>
      <c r="BB27" s="29" t="s">
        <v>31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 x14ac:dyDescent="0.2">
      <c r="A28" s="33"/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5" t="s">
        <v>76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5"/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31</v>
      </c>
      <c r="AZ30" s="29">
        <f>+E30+J30+O30+T30+Y30+AD30+AI30+AN30+AS30</f>
        <v>0</v>
      </c>
      <c r="BA30" s="31">
        <f>+C31+H31+M31+R31+W31+AB31+AG31+AL31+AQ31</f>
        <v>0</v>
      </c>
      <c r="BB30" s="29" t="s">
        <v>31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 x14ac:dyDescent="0.2">
      <c r="A31" s="14"/>
      <c r="B31" s="50" t="s">
        <v>29</v>
      </c>
      <c r="C31" s="92">
        <f>AS7</f>
        <v>0</v>
      </c>
      <c r="D31" s="92" t="s">
        <v>28</v>
      </c>
      <c r="E31" s="92">
        <f>AQ7</f>
        <v>0</v>
      </c>
      <c r="F31" s="92" t="s">
        <v>30</v>
      </c>
      <c r="G31" s="110" t="s">
        <v>29</v>
      </c>
      <c r="H31" s="92">
        <f>AS10</f>
        <v>0</v>
      </c>
      <c r="I31" s="92" t="s">
        <v>28</v>
      </c>
      <c r="J31" s="92">
        <f>AQ10</f>
        <v>0</v>
      </c>
      <c r="K31" s="92" t="s">
        <v>30</v>
      </c>
      <c r="L31" s="110" t="s">
        <v>29</v>
      </c>
      <c r="M31" s="92">
        <f>AS13</f>
        <v>0</v>
      </c>
      <c r="N31" s="92" t="s">
        <v>28</v>
      </c>
      <c r="O31" s="92">
        <f>AQ13</f>
        <v>0</v>
      </c>
      <c r="P31" s="92" t="s">
        <v>30</v>
      </c>
      <c r="Q31" s="110" t="s">
        <v>29</v>
      </c>
      <c r="R31" s="92">
        <f>AS16</f>
        <v>0</v>
      </c>
      <c r="S31" s="92" t="s">
        <v>28</v>
      </c>
      <c r="T31" s="92">
        <f>AQ16</f>
        <v>0</v>
      </c>
      <c r="U31" s="92" t="s">
        <v>30</v>
      </c>
      <c r="V31" s="110" t="s">
        <v>29</v>
      </c>
      <c r="W31" s="92">
        <f>AS19</f>
        <v>0</v>
      </c>
      <c r="X31" s="92" t="s">
        <v>28</v>
      </c>
      <c r="Y31" s="92">
        <f>AQ19</f>
        <v>0</v>
      </c>
      <c r="Z31" s="92" t="s">
        <v>30</v>
      </c>
      <c r="AA31" s="110" t="s">
        <v>29</v>
      </c>
      <c r="AB31" s="92">
        <f>AS22</f>
        <v>0</v>
      </c>
      <c r="AC31" s="92" t="s">
        <v>28</v>
      </c>
      <c r="AD31" s="92">
        <f>AQ22</f>
        <v>0</v>
      </c>
      <c r="AE31" s="92" t="s">
        <v>30</v>
      </c>
      <c r="AF31" s="110" t="s">
        <v>29</v>
      </c>
      <c r="AG31" s="92">
        <f>AS25</f>
        <v>0</v>
      </c>
      <c r="AH31" s="92" t="s">
        <v>28</v>
      </c>
      <c r="AI31" s="92">
        <f>AQ25</f>
        <v>0</v>
      </c>
      <c r="AJ31" s="92" t="s">
        <v>30</v>
      </c>
      <c r="AK31" s="110" t="s">
        <v>29</v>
      </c>
      <c r="AL31" s="92">
        <f>AS28</f>
        <v>0</v>
      </c>
      <c r="AM31" s="92" t="s">
        <v>28</v>
      </c>
      <c r="AN31" s="92">
        <f>AQ28</f>
        <v>0</v>
      </c>
      <c r="AO31" s="51" t="s">
        <v>30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zoomScale="75" workbookViewId="0">
      <selection activeCell="AP18" sqref="AP18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68</v>
      </c>
      <c r="E3" s="8"/>
      <c r="F3" s="8"/>
      <c r="G3" s="7"/>
      <c r="H3" s="8"/>
      <c r="I3" s="8" t="s">
        <v>69</v>
      </c>
      <c r="J3" s="8"/>
      <c r="K3" s="8"/>
      <c r="L3" s="7"/>
      <c r="M3" s="8"/>
      <c r="N3" s="8" t="s">
        <v>70</v>
      </c>
      <c r="O3" s="8"/>
      <c r="P3" s="8"/>
      <c r="Q3" s="7"/>
      <c r="R3" s="8"/>
      <c r="S3" s="8" t="s">
        <v>71</v>
      </c>
      <c r="T3" s="8"/>
      <c r="U3" s="8"/>
      <c r="V3" s="7"/>
      <c r="W3" s="8"/>
      <c r="X3" s="8" t="s">
        <v>72</v>
      </c>
      <c r="Y3" s="8"/>
      <c r="Z3" s="8"/>
      <c r="AA3" s="7"/>
      <c r="AB3" s="8"/>
      <c r="AC3" s="8" t="s">
        <v>73</v>
      </c>
      <c r="AD3" s="8"/>
      <c r="AE3" s="8"/>
      <c r="AF3" s="7"/>
      <c r="AG3" s="8"/>
      <c r="AH3" s="8" t="s">
        <v>74</v>
      </c>
      <c r="AI3" s="8"/>
      <c r="AJ3" s="8"/>
      <c r="AK3" s="7"/>
      <c r="AL3" s="8"/>
      <c r="AM3" s="8" t="s">
        <v>75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38</v>
      </c>
      <c r="AT4" s="16"/>
      <c r="AU4" s="16"/>
      <c r="AV4" s="15" t="s">
        <v>39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9" t="s">
        <v>40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5" t="s">
        <v>77</v>
      </c>
      <c r="B6" s="23"/>
      <c r="C6" s="24"/>
      <c r="D6" s="24"/>
      <c r="E6" s="24"/>
      <c r="F6" s="24"/>
      <c r="G6" s="23"/>
      <c r="H6" s="59"/>
      <c r="I6" s="59" t="s">
        <v>82</v>
      </c>
      <c r="J6" s="59"/>
      <c r="K6" s="25"/>
      <c r="L6" s="23"/>
      <c r="M6" s="59"/>
      <c r="N6" s="59" t="s">
        <v>82</v>
      </c>
      <c r="O6" s="59"/>
      <c r="P6" s="25"/>
      <c r="Q6" s="23"/>
      <c r="R6" s="59"/>
      <c r="S6" s="59" t="s">
        <v>82</v>
      </c>
      <c r="T6" s="59"/>
      <c r="U6" s="25"/>
      <c r="V6" s="23"/>
      <c r="W6" s="59"/>
      <c r="X6" s="59" t="s">
        <v>82</v>
      </c>
      <c r="Y6" s="59"/>
      <c r="Z6" s="25"/>
      <c r="AA6" s="23"/>
      <c r="AB6" s="59"/>
      <c r="AC6" s="59" t="s">
        <v>82</v>
      </c>
      <c r="AD6" s="59"/>
      <c r="AE6" s="25"/>
      <c r="AF6" s="23"/>
      <c r="AG6" s="59"/>
      <c r="AH6" s="59" t="s">
        <v>82</v>
      </c>
      <c r="AI6" s="59"/>
      <c r="AJ6" s="25"/>
      <c r="AK6" s="23"/>
      <c r="AL6" s="59"/>
      <c r="AM6" s="59" t="s">
        <v>82</v>
      </c>
      <c r="AN6" s="59"/>
      <c r="AO6" s="25"/>
      <c r="AP6" s="74">
        <f>+B5+G5+L5+Q5+V5+AA5+AF5+AK5</f>
        <v>0</v>
      </c>
      <c r="AQ6" s="29">
        <f>+C5+H5+M5+R5+W5+AB5+AG5+AL5</f>
        <v>0</v>
      </c>
      <c r="AR6" s="30">
        <f>+AP6+AQ6</f>
        <v>0</v>
      </c>
      <c r="AS6" s="29">
        <f>+C6+H6+M6+R6+W6+AB6+AG6+AL6</f>
        <v>0</v>
      </c>
      <c r="AT6" s="29" t="s">
        <v>83</v>
      </c>
      <c r="AU6" s="29">
        <f>+E6+J6+O6+T6+Y6+AD6+AI6+AN6</f>
        <v>0</v>
      </c>
      <c r="AV6" s="31">
        <f>+C7+H7+M7+R7+W7+AB7+AG7+AL7</f>
        <v>0</v>
      </c>
      <c r="AW6" s="29" t="s">
        <v>83</v>
      </c>
      <c r="AX6" s="30">
        <f>+E7+J7+O7+T7+Y7+AD7+AI7+AN7</f>
        <v>0</v>
      </c>
      <c r="AY6" s="75" t="str">
        <f>IF(AX6=0,"10.000",AV6/(AV6+AX6)*10)</f>
        <v>10.000</v>
      </c>
      <c r="AZ6" s="96">
        <f>RANK(BA6,$BA$6:$BA$28)</f>
        <v>1</v>
      </c>
      <c r="BA6" s="32">
        <f>AR6*1000+AQ6*100+AU7*10+AY6</f>
        <v>10</v>
      </c>
    </row>
    <row r="7" spans="1:53" ht="14.25" customHeight="1" x14ac:dyDescent="0.15">
      <c r="A7" s="33"/>
      <c r="B7" s="34"/>
      <c r="C7" s="35"/>
      <c r="D7" s="35"/>
      <c r="E7" s="35"/>
      <c r="F7" s="35"/>
      <c r="G7" s="34" t="s">
        <v>84</v>
      </c>
      <c r="H7" s="60"/>
      <c r="I7" s="60" t="s">
        <v>82</v>
      </c>
      <c r="J7" s="60"/>
      <c r="K7" s="36" t="s">
        <v>85</v>
      </c>
      <c r="L7" s="34" t="s">
        <v>84</v>
      </c>
      <c r="M7" s="60"/>
      <c r="N7" s="60" t="s">
        <v>82</v>
      </c>
      <c r="O7" s="60"/>
      <c r="P7" s="36" t="s">
        <v>85</v>
      </c>
      <c r="Q7" s="34" t="s">
        <v>84</v>
      </c>
      <c r="R7" s="60"/>
      <c r="S7" s="60" t="s">
        <v>82</v>
      </c>
      <c r="T7" s="60"/>
      <c r="U7" s="36" t="s">
        <v>85</v>
      </c>
      <c r="V7" s="34" t="s">
        <v>84</v>
      </c>
      <c r="W7" s="60"/>
      <c r="X7" s="60" t="s">
        <v>82</v>
      </c>
      <c r="Y7" s="60"/>
      <c r="Z7" s="36" t="s">
        <v>85</v>
      </c>
      <c r="AA7" s="34" t="s">
        <v>84</v>
      </c>
      <c r="AB7" s="60"/>
      <c r="AC7" s="60" t="s">
        <v>82</v>
      </c>
      <c r="AD7" s="60"/>
      <c r="AE7" s="36" t="s">
        <v>85</v>
      </c>
      <c r="AF7" s="34" t="s">
        <v>84</v>
      </c>
      <c r="AG7" s="60"/>
      <c r="AH7" s="60" t="s">
        <v>82</v>
      </c>
      <c r="AI7" s="60"/>
      <c r="AJ7" s="36" t="s">
        <v>85</v>
      </c>
      <c r="AK7" s="34" t="s">
        <v>84</v>
      </c>
      <c r="AL7" s="60"/>
      <c r="AM7" s="60" t="s">
        <v>82</v>
      </c>
      <c r="AN7" s="60"/>
      <c r="AO7" s="36" t="s">
        <v>85</v>
      </c>
      <c r="AP7" s="76"/>
      <c r="AQ7" s="77"/>
      <c r="AR7" s="78"/>
      <c r="AS7" s="77"/>
      <c r="AT7" s="77"/>
      <c r="AU7" s="79">
        <f>+AS6-AU6</f>
        <v>0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5" t="s">
        <v>86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5" t="s">
        <v>78</v>
      </c>
      <c r="B9" s="23"/>
      <c r="C9" s="39">
        <f>J6</f>
        <v>0</v>
      </c>
      <c r="D9" s="24" t="s">
        <v>60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60</v>
      </c>
      <c r="O9" s="59"/>
      <c r="P9" s="24"/>
      <c r="Q9" s="23"/>
      <c r="R9" s="59"/>
      <c r="S9" s="59" t="s">
        <v>60</v>
      </c>
      <c r="T9" s="59"/>
      <c r="U9" s="24"/>
      <c r="V9" s="23"/>
      <c r="W9" s="59"/>
      <c r="X9" s="59" t="s">
        <v>60</v>
      </c>
      <c r="Y9" s="59"/>
      <c r="Z9" s="24"/>
      <c r="AA9" s="23"/>
      <c r="AB9" s="59"/>
      <c r="AC9" s="59" t="s">
        <v>60</v>
      </c>
      <c r="AD9" s="59"/>
      <c r="AE9" s="24"/>
      <c r="AF9" s="23"/>
      <c r="AG9" s="59"/>
      <c r="AH9" s="59" t="s">
        <v>60</v>
      </c>
      <c r="AI9" s="59"/>
      <c r="AJ9" s="24"/>
      <c r="AK9" s="23"/>
      <c r="AL9" s="59"/>
      <c r="AM9" s="59" t="s">
        <v>60</v>
      </c>
      <c r="AN9" s="59"/>
      <c r="AO9" s="24"/>
      <c r="AP9" s="74">
        <f>+B8+G8+L8+Q8+V8+AA8+AF8+AK8</f>
        <v>0</v>
      </c>
      <c r="AQ9" s="29">
        <f>+C8+H8+M8+R8+W8+AB8+AG8+AL8</f>
        <v>0</v>
      </c>
      <c r="AR9" s="30">
        <f>+AP9+AQ9</f>
        <v>0</v>
      </c>
      <c r="AS9" s="122">
        <f>+C9+H9+M9+R9+W9+AB9+AG9+AL9</f>
        <v>0</v>
      </c>
      <c r="AT9" s="29" t="s">
        <v>61</v>
      </c>
      <c r="AU9" s="122">
        <f>+E9+J9+O9+T9+Y9+AD9+AI9+AN9</f>
        <v>0</v>
      </c>
      <c r="AV9" s="123">
        <f>+C10+H10+M10+R10+W10+AB10+AG10+AL10</f>
        <v>0</v>
      </c>
      <c r="AW9" s="29" t="s">
        <v>61</v>
      </c>
      <c r="AX9" s="124">
        <f>+E10+J10+O10+T10+Y10+AD10+AI10+AN10</f>
        <v>0</v>
      </c>
      <c r="AY9" s="75" t="str">
        <f>IF(AX9=0,"10.000",AV9/(AV9+AX9)*10)</f>
        <v>10.000</v>
      </c>
      <c r="AZ9" s="96">
        <f>RANK(BA9,$BA$6:$BA$28)</f>
        <v>1</v>
      </c>
      <c r="BA9" s="32">
        <f>AR9*1000+AQ9*100+AU10*10+AY9</f>
        <v>10</v>
      </c>
    </row>
    <row r="10" spans="1:53" ht="14.25" customHeight="1" x14ac:dyDescent="0.2">
      <c r="A10" s="5"/>
      <c r="B10" s="34" t="s">
        <v>62</v>
      </c>
      <c r="C10" s="45">
        <f>J7</f>
        <v>0</v>
      </c>
      <c r="D10" s="35" t="s">
        <v>60</v>
      </c>
      <c r="E10" s="45">
        <f>H7</f>
        <v>0</v>
      </c>
      <c r="F10" s="36" t="s">
        <v>63</v>
      </c>
      <c r="G10" s="34"/>
      <c r="H10" s="35"/>
      <c r="I10" s="24"/>
      <c r="J10" s="24"/>
      <c r="K10" s="24"/>
      <c r="L10" s="23" t="s">
        <v>62</v>
      </c>
      <c r="M10" s="59"/>
      <c r="N10" s="59" t="s">
        <v>60</v>
      </c>
      <c r="O10" s="59"/>
      <c r="P10" s="24" t="s">
        <v>63</v>
      </c>
      <c r="Q10" s="23" t="s">
        <v>62</v>
      </c>
      <c r="R10" s="59"/>
      <c r="S10" s="59" t="s">
        <v>60</v>
      </c>
      <c r="T10" s="59"/>
      <c r="U10" s="24" t="s">
        <v>63</v>
      </c>
      <c r="V10" s="23" t="s">
        <v>62</v>
      </c>
      <c r="W10" s="59"/>
      <c r="X10" s="59" t="s">
        <v>60</v>
      </c>
      <c r="Y10" s="59"/>
      <c r="Z10" s="24" t="s">
        <v>63</v>
      </c>
      <c r="AA10" s="23" t="s">
        <v>62</v>
      </c>
      <c r="AB10" s="59"/>
      <c r="AC10" s="59" t="s">
        <v>60</v>
      </c>
      <c r="AD10" s="59"/>
      <c r="AE10" s="24" t="s">
        <v>63</v>
      </c>
      <c r="AF10" s="23" t="s">
        <v>62</v>
      </c>
      <c r="AG10" s="59"/>
      <c r="AH10" s="59" t="s">
        <v>60</v>
      </c>
      <c r="AI10" s="59"/>
      <c r="AJ10" s="24" t="s">
        <v>63</v>
      </c>
      <c r="AK10" s="23" t="s">
        <v>62</v>
      </c>
      <c r="AL10" s="59"/>
      <c r="AM10" s="59" t="s">
        <v>60</v>
      </c>
      <c r="AN10" s="59"/>
      <c r="AO10" s="24" t="s">
        <v>63</v>
      </c>
      <c r="AP10" s="76"/>
      <c r="AQ10" s="29"/>
      <c r="AR10" s="30"/>
      <c r="AS10" s="29"/>
      <c r="AT10" s="29"/>
      <c r="AU10" s="79">
        <f>+AS9-AU9</f>
        <v>0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40" t="s">
        <v>66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5" t="s">
        <v>87</v>
      </c>
      <c r="B12" s="23"/>
      <c r="C12" s="39">
        <f>O6</f>
        <v>0</v>
      </c>
      <c r="D12" s="24" t="s">
        <v>60</v>
      </c>
      <c r="E12" s="39">
        <f>M6</f>
        <v>0</v>
      </c>
      <c r="F12" s="24"/>
      <c r="G12" s="23"/>
      <c r="H12" s="39">
        <f>O9</f>
        <v>0</v>
      </c>
      <c r="I12" s="39" t="s">
        <v>60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60</v>
      </c>
      <c r="T12" s="59"/>
      <c r="U12" s="24"/>
      <c r="V12" s="23"/>
      <c r="W12" s="59"/>
      <c r="X12" s="59" t="s">
        <v>60</v>
      </c>
      <c r="Y12" s="59"/>
      <c r="Z12" s="24"/>
      <c r="AA12" s="23"/>
      <c r="AB12" s="59"/>
      <c r="AC12" s="59" t="s">
        <v>60</v>
      </c>
      <c r="AD12" s="59"/>
      <c r="AE12" s="24"/>
      <c r="AF12" s="23"/>
      <c r="AG12" s="59"/>
      <c r="AH12" s="59" t="s">
        <v>60</v>
      </c>
      <c r="AI12" s="59"/>
      <c r="AJ12" s="24"/>
      <c r="AK12" s="23"/>
      <c r="AL12" s="59"/>
      <c r="AM12" s="59" t="s">
        <v>60</v>
      </c>
      <c r="AN12" s="59"/>
      <c r="AO12" s="24"/>
      <c r="AP12" s="74">
        <f>+B11+G11+L11+Q11+V11+AA11+AF11+AK11</f>
        <v>0</v>
      </c>
      <c r="AQ12" s="29">
        <f>+C11+H11+M11+R11+W11+AB11+AG11+AL11</f>
        <v>0</v>
      </c>
      <c r="AR12" s="30">
        <f>+AP12+AQ12</f>
        <v>0</v>
      </c>
      <c r="AS12" s="122">
        <f>+C12+H12+M12+R12+W12+AB12+AG12+AL12</f>
        <v>0</v>
      </c>
      <c r="AT12" s="29" t="s">
        <v>61</v>
      </c>
      <c r="AU12" s="122">
        <f>+E12+J12+O12+T12+Y12+AD12+AI12+AN12</f>
        <v>0</v>
      </c>
      <c r="AV12" s="123">
        <f>+C13+H13+M13+R13+W13+AB13+AG13+AL13</f>
        <v>0</v>
      </c>
      <c r="AW12" s="29" t="s">
        <v>61</v>
      </c>
      <c r="AX12" s="124">
        <f>+E13+J13+O13+T13+Y13+AD13+AI13+AN13</f>
        <v>0</v>
      </c>
      <c r="AY12" s="75" t="str">
        <f>IF(AX12=0,"10.000",AV12/(AV12+AX12)*10)</f>
        <v>10.000</v>
      </c>
      <c r="AZ12" s="96">
        <f>RANK(BA12,$BA$6:$BA$28)</f>
        <v>1</v>
      </c>
      <c r="BA12" s="32">
        <f>AR12*1000+AQ12*100+AU13*10+AY12</f>
        <v>10</v>
      </c>
    </row>
    <row r="13" spans="1:53" ht="14.25" customHeight="1" x14ac:dyDescent="0.2">
      <c r="A13" s="33"/>
      <c r="B13" s="34" t="s">
        <v>62</v>
      </c>
      <c r="C13" s="45">
        <f>O7</f>
        <v>0</v>
      </c>
      <c r="D13" s="35" t="s">
        <v>60</v>
      </c>
      <c r="E13" s="45">
        <f>M7</f>
        <v>0</v>
      </c>
      <c r="F13" s="35" t="s">
        <v>63</v>
      </c>
      <c r="G13" s="34" t="s">
        <v>62</v>
      </c>
      <c r="H13" s="45">
        <f>O10</f>
        <v>0</v>
      </c>
      <c r="I13" s="35" t="s">
        <v>60</v>
      </c>
      <c r="J13" s="35">
        <f>M10</f>
        <v>0</v>
      </c>
      <c r="K13" s="35" t="s">
        <v>63</v>
      </c>
      <c r="L13" s="34"/>
      <c r="M13" s="35"/>
      <c r="N13" s="35"/>
      <c r="O13" s="35"/>
      <c r="P13" s="35"/>
      <c r="Q13" s="34" t="s">
        <v>62</v>
      </c>
      <c r="R13" s="60"/>
      <c r="S13" s="60" t="s">
        <v>60</v>
      </c>
      <c r="T13" s="60"/>
      <c r="U13" s="35" t="s">
        <v>63</v>
      </c>
      <c r="V13" s="34" t="s">
        <v>62</v>
      </c>
      <c r="W13" s="60"/>
      <c r="X13" s="60" t="s">
        <v>60</v>
      </c>
      <c r="Y13" s="60"/>
      <c r="Z13" s="35" t="s">
        <v>63</v>
      </c>
      <c r="AA13" s="34" t="s">
        <v>62</v>
      </c>
      <c r="AB13" s="60"/>
      <c r="AC13" s="60" t="s">
        <v>60</v>
      </c>
      <c r="AD13" s="60"/>
      <c r="AE13" s="35" t="s">
        <v>63</v>
      </c>
      <c r="AF13" s="34" t="s">
        <v>62</v>
      </c>
      <c r="AG13" s="60"/>
      <c r="AH13" s="60" t="s">
        <v>60</v>
      </c>
      <c r="AI13" s="60"/>
      <c r="AJ13" s="35" t="s">
        <v>63</v>
      </c>
      <c r="AK13" s="34" t="s">
        <v>62</v>
      </c>
      <c r="AL13" s="60"/>
      <c r="AM13" s="60" t="s">
        <v>60</v>
      </c>
      <c r="AN13" s="60"/>
      <c r="AO13" s="35" t="s">
        <v>63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5" t="s">
        <v>67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09" t="s">
        <v>79</v>
      </c>
      <c r="B15" s="23"/>
      <c r="C15" s="39">
        <f>T6</f>
        <v>0</v>
      </c>
      <c r="D15" s="39" t="s">
        <v>60</v>
      </c>
      <c r="E15" s="39">
        <f>R6</f>
        <v>0</v>
      </c>
      <c r="F15" s="24"/>
      <c r="G15" s="23"/>
      <c r="H15" s="39">
        <f>T9</f>
        <v>0</v>
      </c>
      <c r="I15" s="39" t="s">
        <v>60</v>
      </c>
      <c r="J15" s="39">
        <f>R9</f>
        <v>0</v>
      </c>
      <c r="K15" s="24"/>
      <c r="L15" s="23"/>
      <c r="M15" s="39">
        <f>T12</f>
        <v>0</v>
      </c>
      <c r="N15" s="39" t="s">
        <v>60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60</v>
      </c>
      <c r="Y15" s="59"/>
      <c r="Z15" s="24"/>
      <c r="AA15" s="23"/>
      <c r="AB15" s="59"/>
      <c r="AC15" s="59" t="s">
        <v>60</v>
      </c>
      <c r="AD15" s="59"/>
      <c r="AE15" s="24"/>
      <c r="AF15" s="23"/>
      <c r="AG15" s="59"/>
      <c r="AH15" s="59" t="s">
        <v>60</v>
      </c>
      <c r="AI15" s="59"/>
      <c r="AJ15" s="24"/>
      <c r="AK15" s="23"/>
      <c r="AL15" s="59"/>
      <c r="AM15" s="59" t="s">
        <v>60</v>
      </c>
      <c r="AN15" s="59"/>
      <c r="AO15" s="24"/>
      <c r="AP15" s="74">
        <f>+B14+G14+L14+Q14+V14+AA14+AF14+AK14</f>
        <v>0</v>
      </c>
      <c r="AQ15" s="29">
        <f>+C14+H14+M14+R14+W14+AB14+AG14+AL14</f>
        <v>0</v>
      </c>
      <c r="AR15" s="30">
        <f>+AP15+AQ15</f>
        <v>0</v>
      </c>
      <c r="AS15" s="122">
        <f>+C15+H15+M15+R15+W15+AB15+AG15+AL15</f>
        <v>0</v>
      </c>
      <c r="AT15" s="29" t="s">
        <v>61</v>
      </c>
      <c r="AU15" s="122">
        <f>+E15+J15+O15+T15+Y15+AD15+AI15+AN15</f>
        <v>0</v>
      </c>
      <c r="AV15" s="123">
        <f>+C16+H16+M16+R16+W16+AB16+AG16+AL16</f>
        <v>0</v>
      </c>
      <c r="AW15" s="29" t="s">
        <v>61</v>
      </c>
      <c r="AX15" s="124">
        <f>+E16+J16+O16+T16+Y16+AD16+AI16+AN16</f>
        <v>0</v>
      </c>
      <c r="AY15" s="75" t="str">
        <f>IF(AX15=0,"10.000",AV15/(AV15+AX15)*10)</f>
        <v>10.000</v>
      </c>
      <c r="AZ15" s="96">
        <f>RANK(BA15,$BA$6:$BA$28)</f>
        <v>1</v>
      </c>
      <c r="BA15" s="32">
        <f>AR15*1000+AQ15*100+AU16*10+AY15</f>
        <v>10</v>
      </c>
    </row>
    <row r="16" spans="1:53" ht="14.25" customHeight="1" x14ac:dyDescent="0.2">
      <c r="A16" s="5"/>
      <c r="B16" s="34" t="s">
        <v>62</v>
      </c>
      <c r="C16" s="45">
        <f>T7</f>
        <v>0</v>
      </c>
      <c r="D16" s="45" t="s">
        <v>60</v>
      </c>
      <c r="E16" s="45">
        <f>R7</f>
        <v>0</v>
      </c>
      <c r="F16" s="35" t="s">
        <v>63</v>
      </c>
      <c r="G16" s="34" t="s">
        <v>62</v>
      </c>
      <c r="H16" s="45">
        <f>T10</f>
        <v>0</v>
      </c>
      <c r="I16" s="45" t="s">
        <v>60</v>
      </c>
      <c r="J16" s="45">
        <f>R10</f>
        <v>0</v>
      </c>
      <c r="K16" s="35" t="s">
        <v>63</v>
      </c>
      <c r="L16" s="34" t="s">
        <v>62</v>
      </c>
      <c r="M16" s="45">
        <f>T13</f>
        <v>0</v>
      </c>
      <c r="N16" s="45" t="s">
        <v>60</v>
      </c>
      <c r="O16" s="45">
        <f>R13</f>
        <v>0</v>
      </c>
      <c r="P16" s="35" t="s">
        <v>63</v>
      </c>
      <c r="Q16" s="34"/>
      <c r="R16" s="35"/>
      <c r="S16" s="24"/>
      <c r="T16" s="24"/>
      <c r="U16" s="24"/>
      <c r="V16" s="23" t="s">
        <v>62</v>
      </c>
      <c r="W16" s="59"/>
      <c r="X16" s="59" t="s">
        <v>60</v>
      </c>
      <c r="Y16" s="59"/>
      <c r="Z16" s="24" t="s">
        <v>63</v>
      </c>
      <c r="AA16" s="23" t="s">
        <v>62</v>
      </c>
      <c r="AB16" s="59"/>
      <c r="AC16" s="59" t="s">
        <v>60</v>
      </c>
      <c r="AD16" s="59"/>
      <c r="AE16" s="24" t="s">
        <v>63</v>
      </c>
      <c r="AF16" s="23" t="s">
        <v>62</v>
      </c>
      <c r="AG16" s="59"/>
      <c r="AH16" s="59" t="s">
        <v>60</v>
      </c>
      <c r="AI16" s="59"/>
      <c r="AJ16" s="24" t="s">
        <v>63</v>
      </c>
      <c r="AK16" s="23" t="s">
        <v>62</v>
      </c>
      <c r="AL16" s="59"/>
      <c r="AM16" s="59" t="s">
        <v>60</v>
      </c>
      <c r="AN16" s="59"/>
      <c r="AO16" s="24" t="s">
        <v>63</v>
      </c>
      <c r="AP16" s="76"/>
      <c r="AQ16" s="29"/>
      <c r="AR16" s="30"/>
      <c r="AS16" s="29"/>
      <c r="AT16" s="29"/>
      <c r="AU16" s="79">
        <f>+AS15-AU15</f>
        <v>0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40" t="s">
        <v>65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09" t="s">
        <v>88</v>
      </c>
      <c r="B18" s="23"/>
      <c r="C18" s="39">
        <f>Y6</f>
        <v>0</v>
      </c>
      <c r="D18" s="39" t="s">
        <v>60</v>
      </c>
      <c r="E18" s="39">
        <f>W6</f>
        <v>0</v>
      </c>
      <c r="F18" s="39"/>
      <c r="G18" s="47"/>
      <c r="H18" s="39">
        <f>Y9</f>
        <v>0</v>
      </c>
      <c r="I18" s="39" t="s">
        <v>60</v>
      </c>
      <c r="J18" s="39">
        <f>W9</f>
        <v>0</v>
      </c>
      <c r="K18" s="39"/>
      <c r="L18" s="47"/>
      <c r="M18" s="39">
        <f>Y12</f>
        <v>0</v>
      </c>
      <c r="N18" s="39" t="s">
        <v>60</v>
      </c>
      <c r="O18" s="39">
        <f>W12</f>
        <v>0</v>
      </c>
      <c r="P18" s="39"/>
      <c r="Q18" s="47"/>
      <c r="R18" s="39">
        <f>Y15</f>
        <v>0</v>
      </c>
      <c r="S18" s="39" t="s">
        <v>60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60</v>
      </c>
      <c r="AD18" s="59"/>
      <c r="AE18" s="24"/>
      <c r="AF18" s="23"/>
      <c r="AG18" s="59"/>
      <c r="AH18" s="59" t="s">
        <v>60</v>
      </c>
      <c r="AI18" s="59"/>
      <c r="AJ18" s="24"/>
      <c r="AK18" s="23"/>
      <c r="AL18" s="59"/>
      <c r="AM18" s="59" t="s">
        <v>60</v>
      </c>
      <c r="AN18" s="59"/>
      <c r="AO18" s="24"/>
      <c r="AP18" s="74">
        <f>+B17+G17+L17+Q17+V17+AA17+AF17+AK17</f>
        <v>0</v>
      </c>
      <c r="AQ18" s="29">
        <f>+C17+H17+M17+R17+W17+AB17+AG17+AL17</f>
        <v>0</v>
      </c>
      <c r="AR18" s="30">
        <f>+AP18+AQ18</f>
        <v>0</v>
      </c>
      <c r="AS18" s="122">
        <f>+C18+H18+M18+R18+W18+AB18+AG18+AL18</f>
        <v>0</v>
      </c>
      <c r="AT18" s="29" t="s">
        <v>61</v>
      </c>
      <c r="AU18" s="122">
        <f>+E18+J18+O18+T18+Y18+AD18+AI18+AN18</f>
        <v>0</v>
      </c>
      <c r="AV18" s="123">
        <f>+C19+H19+M19+R19+W19+AB19+AG19+AL19</f>
        <v>0</v>
      </c>
      <c r="AW18" s="29" t="s">
        <v>61</v>
      </c>
      <c r="AX18" s="124">
        <f>+E19+J19+O19+T19+Y19+AD19+AI19+AN19</f>
        <v>0</v>
      </c>
      <c r="AY18" s="75" t="str">
        <f>IF(AX18=0,"10.000",AV18/(AV18+AX18)*10)</f>
        <v>10.000</v>
      </c>
      <c r="AZ18" s="96">
        <f>RANK(BA18,$BA$6:$BA$28)</f>
        <v>1</v>
      </c>
      <c r="BA18" s="32">
        <f>AR18*1000+AQ18*100+AU19*10+AY18</f>
        <v>10</v>
      </c>
    </row>
    <row r="19" spans="1:53" ht="14.25" customHeight="1" x14ac:dyDescent="0.2">
      <c r="A19" s="33" t="s">
        <v>89</v>
      </c>
      <c r="B19" s="34" t="s">
        <v>62</v>
      </c>
      <c r="C19" s="45">
        <f>Y7</f>
        <v>0</v>
      </c>
      <c r="D19" s="45" t="s">
        <v>60</v>
      </c>
      <c r="E19" s="45">
        <f>W7</f>
        <v>0</v>
      </c>
      <c r="F19" s="45" t="s">
        <v>63</v>
      </c>
      <c r="G19" s="48" t="s">
        <v>62</v>
      </c>
      <c r="H19" s="45">
        <f>Y10</f>
        <v>0</v>
      </c>
      <c r="I19" s="45" t="s">
        <v>60</v>
      </c>
      <c r="J19" s="45">
        <f>W10</f>
        <v>0</v>
      </c>
      <c r="K19" s="45" t="s">
        <v>63</v>
      </c>
      <c r="L19" s="48" t="s">
        <v>62</v>
      </c>
      <c r="M19" s="45">
        <f>Y13</f>
        <v>0</v>
      </c>
      <c r="N19" s="45" t="s">
        <v>60</v>
      </c>
      <c r="O19" s="45">
        <f>W13</f>
        <v>0</v>
      </c>
      <c r="P19" s="45" t="s">
        <v>63</v>
      </c>
      <c r="Q19" s="48" t="s">
        <v>62</v>
      </c>
      <c r="R19" s="45">
        <f>Y16</f>
        <v>0</v>
      </c>
      <c r="S19" s="45" t="s">
        <v>60</v>
      </c>
      <c r="T19" s="45">
        <f>W16</f>
        <v>0</v>
      </c>
      <c r="U19" s="36" t="s">
        <v>63</v>
      </c>
      <c r="V19" s="34"/>
      <c r="W19" s="35"/>
      <c r="X19" s="35"/>
      <c r="Y19" s="35"/>
      <c r="Z19" s="35"/>
      <c r="AA19" s="34" t="s">
        <v>62</v>
      </c>
      <c r="AB19" s="60"/>
      <c r="AC19" s="60" t="s">
        <v>60</v>
      </c>
      <c r="AD19" s="60"/>
      <c r="AE19" s="35" t="s">
        <v>63</v>
      </c>
      <c r="AF19" s="34" t="s">
        <v>62</v>
      </c>
      <c r="AG19" s="60"/>
      <c r="AH19" s="60" t="s">
        <v>60</v>
      </c>
      <c r="AI19" s="60"/>
      <c r="AJ19" s="35" t="s">
        <v>63</v>
      </c>
      <c r="AK19" s="34" t="s">
        <v>62</v>
      </c>
      <c r="AL19" s="60"/>
      <c r="AM19" s="60" t="s">
        <v>60</v>
      </c>
      <c r="AN19" s="60"/>
      <c r="AO19" s="35" t="s">
        <v>63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5" t="s">
        <v>64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5" t="s">
        <v>80</v>
      </c>
      <c r="B21" s="23"/>
      <c r="C21" s="39">
        <f>AD6</f>
        <v>0</v>
      </c>
      <c r="D21" s="39" t="s">
        <v>82</v>
      </c>
      <c r="E21" s="39">
        <f>AB6</f>
        <v>0</v>
      </c>
      <c r="F21" s="39"/>
      <c r="G21" s="47"/>
      <c r="H21" s="39">
        <f>AD9</f>
        <v>0</v>
      </c>
      <c r="I21" s="39" t="s">
        <v>82</v>
      </c>
      <c r="J21" s="39">
        <f>AB9</f>
        <v>0</v>
      </c>
      <c r="K21" s="39"/>
      <c r="L21" s="47"/>
      <c r="M21" s="39">
        <f>AD12</f>
        <v>0</v>
      </c>
      <c r="N21" s="39" t="s">
        <v>82</v>
      </c>
      <c r="O21" s="39">
        <f>AB12</f>
        <v>0</v>
      </c>
      <c r="P21" s="39"/>
      <c r="Q21" s="47"/>
      <c r="R21" s="39">
        <f>AD15</f>
        <v>0</v>
      </c>
      <c r="S21" s="39" t="s">
        <v>82</v>
      </c>
      <c r="T21" s="39">
        <f>AB15</f>
        <v>0</v>
      </c>
      <c r="U21" s="39"/>
      <c r="V21" s="47"/>
      <c r="W21" s="39">
        <f>AD18</f>
        <v>0</v>
      </c>
      <c r="X21" s="39" t="s">
        <v>82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82</v>
      </c>
      <c r="AI21" s="59"/>
      <c r="AJ21" s="24"/>
      <c r="AK21" s="23"/>
      <c r="AL21" s="59"/>
      <c r="AM21" s="59" t="s">
        <v>82</v>
      </c>
      <c r="AN21" s="59"/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83</v>
      </c>
      <c r="AU21" s="122">
        <f>+E21+J21+O21+T21+Y21+AD21+AI21+AN21</f>
        <v>0</v>
      </c>
      <c r="AV21" s="123">
        <f>+C22+H22+M22+R22+W22+AB22+AG22+AL22</f>
        <v>0</v>
      </c>
      <c r="AW21" s="29" t="s">
        <v>83</v>
      </c>
      <c r="AX21" s="124">
        <f>+E22+J22+O22+T22+Y22+AD22+AI22+AN22</f>
        <v>0</v>
      </c>
      <c r="AY21" s="75" t="str">
        <f>IF(AX21=0,"10.000",AV21/(AV21+AX21)*10)</f>
        <v>10.000</v>
      </c>
      <c r="AZ21" s="96">
        <f>RANK(BA21,$BA$6:$BA$28)</f>
        <v>1</v>
      </c>
      <c r="BA21" s="32">
        <f>AR21*1000+AQ21*100+AU22*10+AY21</f>
        <v>10</v>
      </c>
    </row>
    <row r="22" spans="1:53" ht="14.25" customHeight="1" x14ac:dyDescent="0.2">
      <c r="A22" s="5"/>
      <c r="B22" s="34" t="s">
        <v>84</v>
      </c>
      <c r="C22" s="45">
        <f>AD7</f>
        <v>0</v>
      </c>
      <c r="D22" s="45" t="s">
        <v>82</v>
      </c>
      <c r="E22" s="45">
        <f>AB7</f>
        <v>0</v>
      </c>
      <c r="F22" s="45" t="s">
        <v>85</v>
      </c>
      <c r="G22" s="48" t="s">
        <v>84</v>
      </c>
      <c r="H22" s="45">
        <f>AD10</f>
        <v>0</v>
      </c>
      <c r="I22" s="45" t="s">
        <v>82</v>
      </c>
      <c r="J22" s="45">
        <f>AB10</f>
        <v>0</v>
      </c>
      <c r="K22" s="45" t="s">
        <v>85</v>
      </c>
      <c r="L22" s="48" t="s">
        <v>84</v>
      </c>
      <c r="M22" s="45">
        <f>AD13</f>
        <v>0</v>
      </c>
      <c r="N22" s="45" t="s">
        <v>82</v>
      </c>
      <c r="O22" s="45">
        <f>AB13</f>
        <v>0</v>
      </c>
      <c r="P22" s="45" t="s">
        <v>85</v>
      </c>
      <c r="Q22" s="48" t="s">
        <v>84</v>
      </c>
      <c r="R22" s="45">
        <f>AD16</f>
        <v>0</v>
      </c>
      <c r="S22" s="45" t="s">
        <v>82</v>
      </c>
      <c r="T22" s="45">
        <f>AB16</f>
        <v>0</v>
      </c>
      <c r="U22" s="45" t="s">
        <v>85</v>
      </c>
      <c r="V22" s="48" t="s">
        <v>84</v>
      </c>
      <c r="W22" s="45">
        <f>AD19</f>
        <v>0</v>
      </c>
      <c r="X22" s="45" t="s">
        <v>82</v>
      </c>
      <c r="Y22" s="45">
        <f>AB19</f>
        <v>0</v>
      </c>
      <c r="Z22" s="35" t="s">
        <v>85</v>
      </c>
      <c r="AA22" s="34"/>
      <c r="AB22" s="35"/>
      <c r="AC22" s="24"/>
      <c r="AD22" s="24"/>
      <c r="AE22" s="24"/>
      <c r="AF22" s="23" t="s">
        <v>84</v>
      </c>
      <c r="AG22" s="59"/>
      <c r="AH22" s="59" t="s">
        <v>82</v>
      </c>
      <c r="AI22" s="59"/>
      <c r="AJ22" s="24" t="s">
        <v>85</v>
      </c>
      <c r="AK22" s="23" t="s">
        <v>84</v>
      </c>
      <c r="AL22" s="59"/>
      <c r="AM22" s="59" t="s">
        <v>82</v>
      </c>
      <c r="AN22" s="59"/>
      <c r="AO22" s="24" t="s">
        <v>85</v>
      </c>
      <c r="AP22" s="76"/>
      <c r="AQ22" s="29"/>
      <c r="AR22" s="30"/>
      <c r="AS22" s="29"/>
      <c r="AT22" s="29"/>
      <c r="AU22" s="79">
        <f>+AS21-AU21</f>
        <v>0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40" t="s">
        <v>90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5" t="s">
        <v>91</v>
      </c>
      <c r="B24" s="23"/>
      <c r="C24" s="39">
        <f>AI6</f>
        <v>0</v>
      </c>
      <c r="D24" s="39" t="s">
        <v>82</v>
      </c>
      <c r="E24" s="39">
        <f>AG6</f>
        <v>0</v>
      </c>
      <c r="F24" s="39"/>
      <c r="G24" s="47"/>
      <c r="H24" s="39">
        <f>AI9</f>
        <v>0</v>
      </c>
      <c r="I24" s="39" t="s">
        <v>82</v>
      </c>
      <c r="J24" s="39">
        <f>AG9</f>
        <v>0</v>
      </c>
      <c r="K24" s="39"/>
      <c r="L24" s="47"/>
      <c r="M24" s="39">
        <f>AI12</f>
        <v>0</v>
      </c>
      <c r="N24" s="39" t="s">
        <v>82</v>
      </c>
      <c r="O24" s="39">
        <f>AG12</f>
        <v>0</v>
      </c>
      <c r="P24" s="39"/>
      <c r="Q24" s="47"/>
      <c r="R24" s="39">
        <f>AI15</f>
        <v>0</v>
      </c>
      <c r="S24" s="39" t="s">
        <v>82</v>
      </c>
      <c r="T24" s="39">
        <f>AG15</f>
        <v>0</v>
      </c>
      <c r="U24" s="39"/>
      <c r="V24" s="47"/>
      <c r="W24" s="39">
        <f>AI18</f>
        <v>0</v>
      </c>
      <c r="X24" s="39" t="s">
        <v>82</v>
      </c>
      <c r="Y24" s="39">
        <f>AG18</f>
        <v>0</v>
      </c>
      <c r="Z24" s="39"/>
      <c r="AA24" s="47"/>
      <c r="AB24" s="39">
        <f>AI21</f>
        <v>0</v>
      </c>
      <c r="AC24" s="39" t="s">
        <v>82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82</v>
      </c>
      <c r="AN24" s="59"/>
      <c r="AO24" s="24"/>
      <c r="AP24" s="74">
        <f>+B23+G23+L23+Q23+V23+AA23+AF23+AK23</f>
        <v>0</v>
      </c>
      <c r="AQ24" s="29">
        <f>+C23+H23+M23+R23+W23+AB23+AG23+AL23</f>
        <v>0</v>
      </c>
      <c r="AR24" s="30">
        <f>+AP24+AQ24</f>
        <v>0</v>
      </c>
      <c r="AS24" s="122">
        <f>+C24+H24+M24+R24+W24+AB24+AG24+AL24</f>
        <v>0</v>
      </c>
      <c r="AT24" s="29" t="s">
        <v>83</v>
      </c>
      <c r="AU24" s="122">
        <f>+E24+J24+O24+T24+Y24+AD24+AI24+AN24</f>
        <v>0</v>
      </c>
      <c r="AV24" s="123">
        <f>+C25+H25+M25+R25+W25+AB25+AG25+AL25</f>
        <v>0</v>
      </c>
      <c r="AW24" s="29" t="s">
        <v>83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10</v>
      </c>
    </row>
    <row r="25" spans="1:53" ht="14.25" customHeight="1" x14ac:dyDescent="0.2">
      <c r="A25" s="33"/>
      <c r="B25" s="34" t="s">
        <v>84</v>
      </c>
      <c r="C25" s="45">
        <f>AI7</f>
        <v>0</v>
      </c>
      <c r="D25" s="45" t="s">
        <v>82</v>
      </c>
      <c r="E25" s="45">
        <f>AG7</f>
        <v>0</v>
      </c>
      <c r="F25" s="45" t="s">
        <v>85</v>
      </c>
      <c r="G25" s="48" t="s">
        <v>84</v>
      </c>
      <c r="H25" s="45">
        <f>AI10</f>
        <v>0</v>
      </c>
      <c r="I25" s="45" t="s">
        <v>82</v>
      </c>
      <c r="J25" s="45">
        <f>AG10</f>
        <v>0</v>
      </c>
      <c r="K25" s="45" t="s">
        <v>85</v>
      </c>
      <c r="L25" s="48" t="s">
        <v>84</v>
      </c>
      <c r="M25" s="45">
        <f>AI13</f>
        <v>0</v>
      </c>
      <c r="N25" s="45" t="s">
        <v>82</v>
      </c>
      <c r="O25" s="45">
        <f>AG13</f>
        <v>0</v>
      </c>
      <c r="P25" s="45" t="s">
        <v>85</v>
      </c>
      <c r="Q25" s="48" t="s">
        <v>84</v>
      </c>
      <c r="R25" s="45">
        <f>AI16</f>
        <v>0</v>
      </c>
      <c r="S25" s="45" t="s">
        <v>82</v>
      </c>
      <c r="T25" s="45">
        <f>AG16</f>
        <v>0</v>
      </c>
      <c r="U25" s="45" t="s">
        <v>85</v>
      </c>
      <c r="V25" s="48" t="s">
        <v>84</v>
      </c>
      <c r="W25" s="45">
        <f>AI19</f>
        <v>0</v>
      </c>
      <c r="X25" s="45" t="s">
        <v>82</v>
      </c>
      <c r="Y25" s="45">
        <f>AG19</f>
        <v>0</v>
      </c>
      <c r="Z25" s="45" t="s">
        <v>85</v>
      </c>
      <c r="AA25" s="48" t="s">
        <v>84</v>
      </c>
      <c r="AB25" s="45">
        <f>AI22</f>
        <v>0</v>
      </c>
      <c r="AC25" s="45" t="s">
        <v>82</v>
      </c>
      <c r="AD25" s="45">
        <f>AG22</f>
        <v>0</v>
      </c>
      <c r="AE25" s="35" t="s">
        <v>85</v>
      </c>
      <c r="AF25" s="34"/>
      <c r="AG25" s="35"/>
      <c r="AH25" s="35"/>
      <c r="AI25" s="35"/>
      <c r="AJ25" s="35"/>
      <c r="AK25" s="34" t="s">
        <v>84</v>
      </c>
      <c r="AL25" s="60"/>
      <c r="AM25" s="60" t="s">
        <v>82</v>
      </c>
      <c r="AN25" s="60"/>
      <c r="AO25" s="35" t="s">
        <v>85</v>
      </c>
      <c r="AP25" s="76"/>
      <c r="AQ25" s="77"/>
      <c r="AR25" s="78"/>
      <c r="AS25" s="77"/>
      <c r="AT25" s="77"/>
      <c r="AU25" s="79">
        <f>+AS24-AU24</f>
        <v>0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5" t="s">
        <v>92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5" t="s">
        <v>81</v>
      </c>
      <c r="B27" s="23"/>
      <c r="C27" s="39">
        <f>AN6</f>
        <v>0</v>
      </c>
      <c r="D27" s="39" t="s">
        <v>42</v>
      </c>
      <c r="E27" s="39">
        <f>AL6</f>
        <v>0</v>
      </c>
      <c r="F27" s="39"/>
      <c r="G27" s="47"/>
      <c r="H27" s="39">
        <f>AN9</f>
        <v>0</v>
      </c>
      <c r="I27" s="39" t="s">
        <v>42</v>
      </c>
      <c r="J27" s="39">
        <f>AL9</f>
        <v>0</v>
      </c>
      <c r="K27" s="39"/>
      <c r="L27" s="47"/>
      <c r="M27" s="39">
        <f>AN12</f>
        <v>0</v>
      </c>
      <c r="N27" s="39" t="s">
        <v>42</v>
      </c>
      <c r="O27" s="39">
        <f>AL12</f>
        <v>0</v>
      </c>
      <c r="P27" s="39"/>
      <c r="Q27" s="47"/>
      <c r="R27" s="39">
        <f>AN15</f>
        <v>0</v>
      </c>
      <c r="S27" s="39" t="s">
        <v>42</v>
      </c>
      <c r="T27" s="39">
        <f>AL15</f>
        <v>0</v>
      </c>
      <c r="U27" s="39"/>
      <c r="V27" s="47"/>
      <c r="W27" s="39">
        <f>AN18</f>
        <v>0</v>
      </c>
      <c r="X27" s="39" t="s">
        <v>42</v>
      </c>
      <c r="Y27" s="39">
        <f>AL18</f>
        <v>0</v>
      </c>
      <c r="Z27" s="39"/>
      <c r="AA27" s="47"/>
      <c r="AB27" s="39">
        <f>AN21</f>
        <v>0</v>
      </c>
      <c r="AC27" s="39" t="s">
        <v>42</v>
      </c>
      <c r="AD27" s="39">
        <f>AL21</f>
        <v>0</v>
      </c>
      <c r="AE27" s="39"/>
      <c r="AF27" s="47"/>
      <c r="AG27" s="39">
        <f>AN24</f>
        <v>0</v>
      </c>
      <c r="AH27" s="39" t="s">
        <v>42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0</v>
      </c>
      <c r="AQ27" s="121">
        <f>+C26+H26+M26+R26+W26+AB26+AG26+AL26</f>
        <v>0</v>
      </c>
      <c r="AR27" s="30">
        <f>+AP27+AQ27</f>
        <v>0</v>
      </c>
      <c r="AS27" s="122">
        <f>+C27+H27+M27+R27+W27+AB27+AG27+AL27</f>
        <v>0</v>
      </c>
      <c r="AT27" s="29" t="s">
        <v>31</v>
      </c>
      <c r="AU27" s="122">
        <f>+E27+J27+O27+T27+Y27+AD27+AI27+AN27</f>
        <v>0</v>
      </c>
      <c r="AV27" s="123">
        <f>+C28+H28+M28+R28+W28+AB28+AG28+AL28</f>
        <v>0</v>
      </c>
      <c r="AW27" s="29" t="s">
        <v>31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10</v>
      </c>
    </row>
    <row r="28" spans="1:53" ht="14.25" customHeight="1" thickBot="1" x14ac:dyDescent="0.25">
      <c r="A28" s="14"/>
      <c r="B28" s="50" t="s">
        <v>43</v>
      </c>
      <c r="C28" s="92">
        <f>AN7</f>
        <v>0</v>
      </c>
      <c r="D28" s="92" t="s">
        <v>42</v>
      </c>
      <c r="E28" s="92">
        <f>AL7</f>
        <v>0</v>
      </c>
      <c r="F28" s="92" t="s">
        <v>44</v>
      </c>
      <c r="G28" s="110" t="s">
        <v>43</v>
      </c>
      <c r="H28" s="92">
        <f>AN10</f>
        <v>0</v>
      </c>
      <c r="I28" s="92" t="s">
        <v>42</v>
      </c>
      <c r="J28" s="92">
        <f>AL10</f>
        <v>0</v>
      </c>
      <c r="K28" s="92" t="s">
        <v>44</v>
      </c>
      <c r="L28" s="110" t="s">
        <v>43</v>
      </c>
      <c r="M28" s="92">
        <f>AN13</f>
        <v>0</v>
      </c>
      <c r="N28" s="92" t="s">
        <v>42</v>
      </c>
      <c r="O28" s="92">
        <f>AL13</f>
        <v>0</v>
      </c>
      <c r="P28" s="92" t="s">
        <v>44</v>
      </c>
      <c r="Q28" s="110" t="s">
        <v>43</v>
      </c>
      <c r="R28" s="92">
        <f>AN16</f>
        <v>0</v>
      </c>
      <c r="S28" s="92" t="s">
        <v>42</v>
      </c>
      <c r="T28" s="92">
        <f>AL16</f>
        <v>0</v>
      </c>
      <c r="U28" s="92" t="s">
        <v>44</v>
      </c>
      <c r="V28" s="110" t="s">
        <v>43</v>
      </c>
      <c r="W28" s="92">
        <f>AN19</f>
        <v>0</v>
      </c>
      <c r="X28" s="92" t="s">
        <v>42</v>
      </c>
      <c r="Y28" s="92">
        <f>AL19</f>
        <v>0</v>
      </c>
      <c r="Z28" s="92" t="s">
        <v>44</v>
      </c>
      <c r="AA28" s="110" t="s">
        <v>43</v>
      </c>
      <c r="AB28" s="92">
        <f>AN22</f>
        <v>0</v>
      </c>
      <c r="AC28" s="92" t="s">
        <v>42</v>
      </c>
      <c r="AD28" s="92">
        <f>AL22</f>
        <v>0</v>
      </c>
      <c r="AE28" s="92" t="s">
        <v>44</v>
      </c>
      <c r="AF28" s="110" t="s">
        <v>43</v>
      </c>
      <c r="AG28" s="92">
        <f>AN25</f>
        <v>0</v>
      </c>
      <c r="AH28" s="92" t="s">
        <v>42</v>
      </c>
      <c r="AI28" s="92">
        <f>AL25</f>
        <v>0</v>
      </c>
      <c r="AJ28" s="51" t="s">
        <v>44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0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57CF-6FBB-4301-B808-8C4871FCDF27}">
  <sheetPr>
    <pageSetUpPr fitToPage="1"/>
  </sheetPr>
  <dimension ref="A1:BF37"/>
  <sheetViews>
    <sheetView topLeftCell="A2" zoomScale="75" workbookViewId="0">
      <selection activeCell="AN23" sqref="AN23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1</v>
      </c>
      <c r="AB5" s="56"/>
      <c r="AC5" s="24"/>
      <c r="AD5" s="24"/>
      <c r="AE5" s="25"/>
      <c r="AF5" s="52">
        <v>1</v>
      </c>
      <c r="AG5" s="56">
        <v>1</v>
      </c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4" t="s">
        <v>138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2</v>
      </c>
      <c r="S6" s="59" t="s">
        <v>159</v>
      </c>
      <c r="T6" s="59">
        <v>1</v>
      </c>
      <c r="U6" s="25"/>
      <c r="V6" s="23"/>
      <c r="W6" s="59"/>
      <c r="X6" s="59" t="s">
        <v>159</v>
      </c>
      <c r="Y6" s="59"/>
      <c r="Z6" s="25"/>
      <c r="AA6" s="23"/>
      <c r="AB6" s="59">
        <v>0</v>
      </c>
      <c r="AC6" s="59" t="s">
        <v>159</v>
      </c>
      <c r="AD6" s="59">
        <v>3</v>
      </c>
      <c r="AE6" s="25"/>
      <c r="AF6" s="23"/>
      <c r="AG6" s="59">
        <v>2</v>
      </c>
      <c r="AH6" s="59" t="s">
        <v>159</v>
      </c>
      <c r="AI6" s="59">
        <v>1</v>
      </c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8</v>
      </c>
      <c r="AV6" s="29">
        <f>+C5+H5+M5+R5+W5+AB5+AG5+AL5+AQ5</f>
        <v>3</v>
      </c>
      <c r="AW6" s="30">
        <f>+AU6+AV6</f>
        <v>11</v>
      </c>
      <c r="AX6" s="29">
        <f>+C6+H6+M6+R6+W6+AB6+AG6+AL6+AQ6</f>
        <v>7</v>
      </c>
      <c r="AY6" s="29" t="s">
        <v>31</v>
      </c>
      <c r="AZ6" s="29">
        <f>+E6+J6+O6+T6+Y6+AD6+AI6+AN6+AS6</f>
        <v>8</v>
      </c>
      <c r="BA6" s="31">
        <f>+C7+H7+M7+R7+W7+AB7+AG7+AL7+AQ7</f>
        <v>14</v>
      </c>
      <c r="BB6" s="29" t="s">
        <v>31</v>
      </c>
      <c r="BC6" s="30">
        <f>+E7+J7+O7+T7+Y7+AD7+AI7+AN7+AS7</f>
        <v>20</v>
      </c>
      <c r="BD6" s="75">
        <f>IF(BC6=0,"10.000",BA6/(BA6+BC6)*10)</f>
        <v>4.117647058823529</v>
      </c>
      <c r="BE6" s="96">
        <f>RANK(BF6,$BF$6:$BF$30)</f>
        <v>8</v>
      </c>
      <c r="BF6" s="32">
        <f>AW6*1000+AV6*100+AZ7*10+BD6</f>
        <v>11294.117647058823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4</v>
      </c>
      <c r="S7" s="60" t="s">
        <v>159</v>
      </c>
      <c r="T7" s="60">
        <v>2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0</v>
      </c>
      <c r="AC7" s="60" t="s">
        <v>159</v>
      </c>
      <c r="AD7" s="60">
        <v>6</v>
      </c>
      <c r="AE7" s="36" t="s">
        <v>136</v>
      </c>
      <c r="AF7" s="34" t="s">
        <v>29</v>
      </c>
      <c r="AG7" s="60">
        <v>4</v>
      </c>
      <c r="AH7" s="60" t="s">
        <v>159</v>
      </c>
      <c r="AI7" s="60">
        <v>4</v>
      </c>
      <c r="AJ7" s="36" t="s">
        <v>136</v>
      </c>
      <c r="AK7" s="34" t="s">
        <v>29</v>
      </c>
      <c r="AL7" s="60">
        <v>0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-1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9" t="s">
        <v>139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2</v>
      </c>
      <c r="N9" s="59" t="s">
        <v>159</v>
      </c>
      <c r="O9" s="59">
        <v>1</v>
      </c>
      <c r="P9" s="25"/>
      <c r="Q9" s="23"/>
      <c r="R9" s="59"/>
      <c r="S9" s="59" t="s">
        <v>159</v>
      </c>
      <c r="T9" s="59"/>
      <c r="U9" s="25"/>
      <c r="V9" s="23"/>
      <c r="W9" s="59">
        <v>3</v>
      </c>
      <c r="X9" s="59" t="s">
        <v>159</v>
      </c>
      <c r="Y9" s="59">
        <v>0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2</v>
      </c>
      <c r="AR9" s="59" t="s">
        <v>159</v>
      </c>
      <c r="AS9" s="59">
        <v>1</v>
      </c>
      <c r="AT9" s="24"/>
      <c r="AU9" s="74">
        <f>+B8+G8+L8+Q8+V8+AA8+AF8+AK8+AP8</f>
        <v>10</v>
      </c>
      <c r="AV9" s="29">
        <f>+C8+H8+M8+R8+W8+AB8+AG8+AL8+AQ8</f>
        <v>4</v>
      </c>
      <c r="AW9" s="30">
        <f>+AU9+AV9</f>
        <v>14</v>
      </c>
      <c r="AX9" s="29">
        <f>+C9+H9+M9+R9+W9+AB9+AG9+AL9+AQ9</f>
        <v>10</v>
      </c>
      <c r="AY9" s="29" t="s">
        <v>31</v>
      </c>
      <c r="AZ9" s="29">
        <f>+E9+J9+O9+T9+Y9+AD9+AI9+AN9+AS9</f>
        <v>5</v>
      </c>
      <c r="BA9" s="31">
        <f>+C10+H10+M10+R10+W10+AB10+AG10+AL10+AQ10</f>
        <v>20</v>
      </c>
      <c r="BB9" s="29" t="s">
        <v>31</v>
      </c>
      <c r="BC9" s="30">
        <f>+E10+J10+O10+T10+Y10+AD10+AI10+AN10+AS10</f>
        <v>12</v>
      </c>
      <c r="BD9" s="75">
        <f>IF(BC9=0,"10.000",BA9/(BA9+BC9)*10)</f>
        <v>6.25</v>
      </c>
      <c r="BE9" s="96">
        <f>RANK(BF9,$BF$6:$BF$30)</f>
        <v>4</v>
      </c>
      <c r="BF9" s="32">
        <f>AW9*1000+AV9*100+AZ10*10+BD9</f>
        <v>14456.25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4</v>
      </c>
      <c r="N10" s="60" t="s">
        <v>159</v>
      </c>
      <c r="O10" s="60">
        <v>2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6</v>
      </c>
      <c r="X10" s="60" t="s">
        <v>159</v>
      </c>
      <c r="Y10" s="60">
        <v>1</v>
      </c>
      <c r="Z10" s="36" t="s">
        <v>136</v>
      </c>
      <c r="AA10" s="34" t="s">
        <v>29</v>
      </c>
      <c r="AB10" s="60">
        <v>2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4</v>
      </c>
      <c r="AH10" s="60" t="s">
        <v>159</v>
      </c>
      <c r="AI10" s="60">
        <v>3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4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5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109</v>
      </c>
      <c r="B12" s="23"/>
      <c r="C12" s="59"/>
      <c r="D12" s="59" t="s">
        <v>159</v>
      </c>
      <c r="E12" s="59"/>
      <c r="F12" s="25"/>
      <c r="G12" s="23"/>
      <c r="H12" s="59">
        <v>1</v>
      </c>
      <c r="I12" s="59" t="s">
        <v>159</v>
      </c>
      <c r="J12" s="59">
        <v>2</v>
      </c>
      <c r="K12" s="25"/>
      <c r="L12" s="23"/>
      <c r="M12" s="24"/>
      <c r="N12" s="24"/>
      <c r="O12" s="24"/>
      <c r="P12" s="24"/>
      <c r="Q12" s="23"/>
      <c r="R12" s="59">
        <v>2</v>
      </c>
      <c r="S12" s="59" t="s">
        <v>159</v>
      </c>
      <c r="T12" s="59">
        <v>1</v>
      </c>
      <c r="U12" s="25"/>
      <c r="V12" s="23"/>
      <c r="W12" s="59">
        <v>3</v>
      </c>
      <c r="X12" s="59" t="s">
        <v>159</v>
      </c>
      <c r="Y12" s="59">
        <v>0</v>
      </c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/>
      <c r="AH12" s="59" t="s">
        <v>159</v>
      </c>
      <c r="AI12" s="59"/>
      <c r="AJ12" s="25"/>
      <c r="AK12" s="23"/>
      <c r="AL12" s="59">
        <v>0</v>
      </c>
      <c r="AM12" s="59" t="s">
        <v>159</v>
      </c>
      <c r="AN12" s="59">
        <v>3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3</v>
      </c>
      <c r="AW12" s="30">
        <f>+AU12+AV12</f>
        <v>15</v>
      </c>
      <c r="AX12" s="29">
        <f>+C12+H12+M12+R12+W12+AB12+AG12+AL12+AQ12</f>
        <v>9</v>
      </c>
      <c r="AY12" s="29" t="s">
        <v>31</v>
      </c>
      <c r="AZ12" s="29">
        <f>+E12+J12+O12+T12+Y12+AD12+AI12+AN12+AS12</f>
        <v>9</v>
      </c>
      <c r="BA12" s="31">
        <f>+C13+H13+M13+R13+W13+AB13+AG13+AL13+AQ13</f>
        <v>18</v>
      </c>
      <c r="BB12" s="29" t="s">
        <v>31</v>
      </c>
      <c r="BC12" s="30">
        <f>+E13+J13+O13+T13+Y13+AD13+AI13+AN13+AS13</f>
        <v>21</v>
      </c>
      <c r="BD12" s="75">
        <f>IF(BC12=0,"10.000",BA12/(BA12+BC12)*10)</f>
        <v>4.6153846153846159</v>
      </c>
      <c r="BE12" s="96">
        <f>RANK(BF12,$BF$6:$BF$30)</f>
        <v>2</v>
      </c>
      <c r="BF12" s="32">
        <f>AW12*1000+AV12*100+AZ13*10+BD12</f>
        <v>15304.615384615385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2</v>
      </c>
      <c r="I13" s="60" t="s">
        <v>159</v>
      </c>
      <c r="J13" s="60">
        <v>4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4</v>
      </c>
      <c r="S13" s="60" t="s">
        <v>159</v>
      </c>
      <c r="T13" s="60">
        <v>2</v>
      </c>
      <c r="U13" s="36" t="s">
        <v>136</v>
      </c>
      <c r="V13" s="34" t="s">
        <v>29</v>
      </c>
      <c r="W13" s="60">
        <v>6</v>
      </c>
      <c r="X13" s="60" t="s">
        <v>159</v>
      </c>
      <c r="Y13" s="60">
        <v>2</v>
      </c>
      <c r="Z13" s="36" t="s">
        <v>136</v>
      </c>
      <c r="AA13" s="34" t="s">
        <v>29</v>
      </c>
      <c r="AB13" s="60">
        <v>2</v>
      </c>
      <c r="AC13" s="60" t="s">
        <v>159</v>
      </c>
      <c r="AD13" s="60">
        <v>4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0</v>
      </c>
      <c r="AM13" s="60" t="s">
        <v>159</v>
      </c>
      <c r="AN13" s="60">
        <v>6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3</v>
      </c>
      <c r="AT13" s="36" t="s">
        <v>136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/>
      <c r="D14" s="43"/>
      <c r="E14" s="43"/>
      <c r="F14" s="43"/>
      <c r="G14" s="53"/>
      <c r="H14" s="57"/>
      <c r="I14" s="43"/>
      <c r="J14" s="43"/>
      <c r="K14" s="43"/>
      <c r="L14" s="53">
        <v>1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1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1</v>
      </c>
      <c r="AG14" s="56"/>
      <c r="AH14" s="24"/>
      <c r="AI14" s="24"/>
      <c r="AJ14" s="24"/>
      <c r="AK14" s="52">
        <v>2</v>
      </c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114</v>
      </c>
      <c r="B15" s="23"/>
      <c r="C15" s="59">
        <v>1</v>
      </c>
      <c r="D15" s="59" t="s">
        <v>159</v>
      </c>
      <c r="E15" s="59">
        <v>2</v>
      </c>
      <c r="F15" s="25"/>
      <c r="G15" s="23"/>
      <c r="H15" s="59"/>
      <c r="I15" s="59" t="s">
        <v>159</v>
      </c>
      <c r="J15" s="59"/>
      <c r="K15" s="25"/>
      <c r="L15" s="23"/>
      <c r="M15" s="59">
        <v>1</v>
      </c>
      <c r="N15" s="59" t="s">
        <v>159</v>
      </c>
      <c r="O15" s="59">
        <v>2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0</v>
      </c>
      <c r="AH15" s="59" t="s">
        <v>159</v>
      </c>
      <c r="AI15" s="59">
        <v>3</v>
      </c>
      <c r="AJ15" s="25"/>
      <c r="AK15" s="23"/>
      <c r="AL15" s="59">
        <v>0</v>
      </c>
      <c r="AM15" s="59" t="s">
        <v>159</v>
      </c>
      <c r="AN15" s="59">
        <v>3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7</v>
      </c>
      <c r="AV15" s="29">
        <f>+C14+H14+M14+R14+W14+AB14+AG14+AL14+AQ14</f>
        <v>0</v>
      </c>
      <c r="AW15" s="30">
        <f>+AU15+AV15</f>
        <v>7</v>
      </c>
      <c r="AX15" s="29">
        <f>+C15+H15+M15+R15+W15+AB15+AG15+AL15+AQ15</f>
        <v>3</v>
      </c>
      <c r="AY15" s="29" t="s">
        <v>31</v>
      </c>
      <c r="AZ15" s="29">
        <f>+E15+J15+O15+T15+Y15+AD15+AI15+AN15+AS15</f>
        <v>12</v>
      </c>
      <c r="BA15" s="31">
        <f>+C16+H16+M16+R16+W16+AB16+AG16+AL16+AQ16</f>
        <v>6</v>
      </c>
      <c r="BB15" s="29" t="s">
        <v>31</v>
      </c>
      <c r="BC15" s="30">
        <f>+E16+J16+O16+T16+Y16+AD16+AI16+AN16+AS16</f>
        <v>25</v>
      </c>
      <c r="BD15" s="75">
        <f>IF(BC15=0,"10.000",BA15/(BA15+BC15)*10)</f>
        <v>1.935483870967742</v>
      </c>
      <c r="BE15" s="96">
        <f>RANK(BF15,$BF$6:$BF$30)</f>
        <v>9</v>
      </c>
      <c r="BF15" s="32">
        <f>AW15*1000+AV15*100+AZ16*10+BD15</f>
        <v>6911.9354838709678</v>
      </c>
    </row>
    <row r="16" spans="1:58" ht="14.25" customHeight="1" x14ac:dyDescent="0.2">
      <c r="A16" s="141"/>
      <c r="B16" s="34" t="s">
        <v>29</v>
      </c>
      <c r="C16" s="60">
        <v>2</v>
      </c>
      <c r="D16" s="60" t="s">
        <v>159</v>
      </c>
      <c r="E16" s="60">
        <v>4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2</v>
      </c>
      <c r="N16" s="60" t="s">
        <v>159</v>
      </c>
      <c r="O16" s="60">
        <v>4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5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0</v>
      </c>
      <c r="AH16" s="60" t="s">
        <v>159</v>
      </c>
      <c r="AI16" s="60">
        <v>6</v>
      </c>
      <c r="AJ16" s="36" t="s">
        <v>136</v>
      </c>
      <c r="AK16" s="34" t="s">
        <v>29</v>
      </c>
      <c r="AL16" s="60">
        <v>0</v>
      </c>
      <c r="AM16" s="60" t="s">
        <v>159</v>
      </c>
      <c r="AN16" s="60">
        <v>6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-9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113</v>
      </c>
      <c r="B18" s="23"/>
      <c r="C18" s="59"/>
      <c r="D18" s="59" t="s">
        <v>159</v>
      </c>
      <c r="E18" s="59"/>
      <c r="F18" s="25"/>
      <c r="G18" s="23"/>
      <c r="H18" s="59">
        <v>0</v>
      </c>
      <c r="I18" s="59" t="s">
        <v>159</v>
      </c>
      <c r="J18" s="59">
        <v>3</v>
      </c>
      <c r="K18" s="25"/>
      <c r="L18" s="23"/>
      <c r="M18" s="59">
        <v>0</v>
      </c>
      <c r="N18" s="59" t="s">
        <v>159</v>
      </c>
      <c r="O18" s="59">
        <v>3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159</v>
      </c>
      <c r="AD18" s="59">
        <v>3</v>
      </c>
      <c r="AE18" s="25"/>
      <c r="AF18" s="23"/>
      <c r="AG18" s="59">
        <v>1</v>
      </c>
      <c r="AH18" s="59" t="s">
        <v>159</v>
      </c>
      <c r="AI18" s="59">
        <v>2</v>
      </c>
      <c r="AJ18" s="25"/>
      <c r="AK18" s="23"/>
      <c r="AL18" s="59"/>
      <c r="AM18" s="59" t="s">
        <v>159</v>
      </c>
      <c r="AN18" s="59"/>
      <c r="AO18" s="25"/>
      <c r="AP18" s="23"/>
      <c r="AQ18" s="59">
        <v>0</v>
      </c>
      <c r="AR18" s="59" t="s">
        <v>159</v>
      </c>
      <c r="AS18" s="59">
        <v>3</v>
      </c>
      <c r="AT18" s="24"/>
      <c r="AU18" s="74">
        <f>+B17+G17+L17+Q17+V17+AA17+AF17+AK17+AP17</f>
        <v>12</v>
      </c>
      <c r="AV18" s="29">
        <f>+C17+H17+M17+R17+W17+AB17+AG17+AL17+AQ17</f>
        <v>1</v>
      </c>
      <c r="AW18" s="30">
        <f>+AU18+AV18</f>
        <v>13</v>
      </c>
      <c r="AX18" s="29">
        <f>+C18+H18+M18+R18+W18+AB18+AG18+AL18+AQ18</f>
        <v>3</v>
      </c>
      <c r="AY18" s="29" t="s">
        <v>31</v>
      </c>
      <c r="AZ18" s="29">
        <f>+E18+J18+O18+T18+Y18+AD18+AI18+AN18+AS18</f>
        <v>15</v>
      </c>
      <c r="BA18" s="31">
        <f>+C19+H19+M19+R19+W19+AB19+AG19+AL19+AQ19</f>
        <v>10</v>
      </c>
      <c r="BB18" s="29" t="s">
        <v>31</v>
      </c>
      <c r="BC18" s="30">
        <f>+E19+J19+O19+T19+Y19+AD19+AI19+AN19+AS19</f>
        <v>31</v>
      </c>
      <c r="BD18" s="75">
        <f>IF(BC18=0,"10.000",BA18/(BA18+BC18)*10)</f>
        <v>2.4390243902439024</v>
      </c>
      <c r="BE18" s="96">
        <f>RANK(BF18,$BF$6:$BF$30)</f>
        <v>7</v>
      </c>
      <c r="BF18" s="32">
        <f>AW18*1000+AV18*100+AZ19*10+BD18</f>
        <v>12982.439024390244</v>
      </c>
    </row>
    <row r="19" spans="1:58" ht="14.25" customHeight="1" x14ac:dyDescent="0.2">
      <c r="A19" s="131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1</v>
      </c>
      <c r="I19" s="60" t="s">
        <v>159</v>
      </c>
      <c r="J19" s="60">
        <v>6</v>
      </c>
      <c r="K19" s="36" t="s">
        <v>136</v>
      </c>
      <c r="L19" s="34" t="s">
        <v>29</v>
      </c>
      <c r="M19" s="60">
        <v>2</v>
      </c>
      <c r="N19" s="60" t="s">
        <v>159</v>
      </c>
      <c r="O19" s="60">
        <v>6</v>
      </c>
      <c r="P19" s="36" t="s">
        <v>136</v>
      </c>
      <c r="Q19" s="34" t="s">
        <v>29</v>
      </c>
      <c r="R19" s="60">
        <v>5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0</v>
      </c>
      <c r="AC19" s="60" t="s">
        <v>159</v>
      </c>
      <c r="AD19" s="60">
        <v>6</v>
      </c>
      <c r="AE19" s="36" t="s">
        <v>136</v>
      </c>
      <c r="AF19" s="34" t="s">
        <v>29</v>
      </c>
      <c r="AG19" s="60">
        <v>2</v>
      </c>
      <c r="AH19" s="60" t="s">
        <v>159</v>
      </c>
      <c r="AI19" s="60">
        <v>5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0</v>
      </c>
      <c r="AR19" s="60" t="s">
        <v>159</v>
      </c>
      <c r="AS19" s="60">
        <v>6</v>
      </c>
      <c r="AT19" s="36" t="s">
        <v>136</v>
      </c>
      <c r="AU19" s="76"/>
      <c r="AV19" s="77"/>
      <c r="AW19" s="78"/>
      <c r="AX19" s="77"/>
      <c r="AY19" s="77"/>
      <c r="AZ19" s="79">
        <f>+AX18-AZ18</f>
        <v>-12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9" t="s">
        <v>106</v>
      </c>
      <c r="B21" s="23"/>
      <c r="C21" s="59">
        <v>3</v>
      </c>
      <c r="D21" s="59" t="s">
        <v>159</v>
      </c>
      <c r="E21" s="59">
        <v>0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/>
      <c r="S21" s="59" t="s">
        <v>159</v>
      </c>
      <c r="T21" s="59"/>
      <c r="U21" s="25"/>
      <c r="V21" s="23"/>
      <c r="W21" s="59">
        <v>3</v>
      </c>
      <c r="X21" s="59" t="s">
        <v>159</v>
      </c>
      <c r="Y21" s="59">
        <v>0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0</v>
      </c>
      <c r="AM21" s="59" t="s">
        <v>159</v>
      </c>
      <c r="AN21" s="59">
        <v>3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4</v>
      </c>
      <c r="AW21" s="30">
        <f>+AU21+AV21</f>
        <v>14</v>
      </c>
      <c r="AX21" s="29">
        <f>+C21+H21+M21+R21+W21+AB21+AG21+AL21+AQ21</f>
        <v>10</v>
      </c>
      <c r="AY21" s="29" t="s">
        <v>31</v>
      </c>
      <c r="AZ21" s="29">
        <f>+E21+J21+O21+T21+Y21+AD21+AI21+AN21+AS21</f>
        <v>5</v>
      </c>
      <c r="BA21" s="31">
        <f>+C22+H22+M22+R22+W22+AB22+AG22+AL22+AQ22</f>
        <v>21</v>
      </c>
      <c r="BB21" s="29" t="s">
        <v>31</v>
      </c>
      <c r="BC21" s="30">
        <f>+E22+J22+O22+T22+Y22+AD22+AI22+AN22+AS22</f>
        <v>11</v>
      </c>
      <c r="BD21" s="75">
        <f>IF(BC21=0,"10.000",BA21/(BA21+BC21)*10)</f>
        <v>6.5625</v>
      </c>
      <c r="BE21" s="96">
        <f>RANK(BF21,$BF$6:$BF$30)</f>
        <v>3</v>
      </c>
      <c r="BF21" s="32">
        <f>AW21*1000+AV21*100+AZ22*10+BD21</f>
        <v>14456.5625</v>
      </c>
    </row>
    <row r="22" spans="1:58" ht="14.25" customHeight="1" x14ac:dyDescent="0.2">
      <c r="A22" s="131"/>
      <c r="B22" s="34" t="s">
        <v>29</v>
      </c>
      <c r="C22" s="60">
        <v>6</v>
      </c>
      <c r="D22" s="60" t="s">
        <v>159</v>
      </c>
      <c r="E22" s="60">
        <v>1</v>
      </c>
      <c r="F22" s="36" t="s">
        <v>136</v>
      </c>
      <c r="G22" s="34" t="s">
        <v>29</v>
      </c>
      <c r="H22" s="60">
        <v>4</v>
      </c>
      <c r="I22" s="60" t="s">
        <v>159</v>
      </c>
      <c r="J22" s="60">
        <v>2</v>
      </c>
      <c r="K22" s="36" t="s">
        <v>136</v>
      </c>
      <c r="L22" s="34" t="s">
        <v>29</v>
      </c>
      <c r="M22" s="60">
        <v>4</v>
      </c>
      <c r="N22" s="60" t="s">
        <v>159</v>
      </c>
      <c r="O22" s="60">
        <v>2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6</v>
      </c>
      <c r="X22" s="60" t="s">
        <v>159</v>
      </c>
      <c r="Y22" s="60">
        <v>0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1</v>
      </c>
      <c r="AM22" s="60" t="s">
        <v>159</v>
      </c>
      <c r="AN22" s="60">
        <v>6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5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133</v>
      </c>
      <c r="B24" s="23"/>
      <c r="C24" s="59">
        <v>1</v>
      </c>
      <c r="D24" s="59" t="s">
        <v>159</v>
      </c>
      <c r="E24" s="59">
        <v>2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3</v>
      </c>
      <c r="S24" s="59" t="s">
        <v>159</v>
      </c>
      <c r="T24" s="59">
        <v>0</v>
      </c>
      <c r="U24" s="25"/>
      <c r="V24" s="23"/>
      <c r="W24" s="59">
        <v>2</v>
      </c>
      <c r="X24" s="59" t="s">
        <v>159</v>
      </c>
      <c r="Y24" s="59">
        <v>1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3</v>
      </c>
      <c r="AR24" s="59" t="s">
        <v>159</v>
      </c>
      <c r="AS24" s="59">
        <v>0</v>
      </c>
      <c r="AT24" s="24"/>
      <c r="AU24" s="74">
        <f>+B23+G23+L23+Q23+V23+AA23+AF23+AK23+AP23</f>
        <v>10</v>
      </c>
      <c r="AV24" s="29">
        <f>+C23+H23+M23+R23+W23+AB23+AG23+AL23+AQ23</f>
        <v>3</v>
      </c>
      <c r="AW24" s="30">
        <f>+AU24+AV24</f>
        <v>13</v>
      </c>
      <c r="AX24" s="29">
        <f>+C24+H24+M24+R24+W24+AB24+AG24+AL24+AQ24</f>
        <v>10</v>
      </c>
      <c r="AY24" s="29" t="s">
        <v>31</v>
      </c>
      <c r="AZ24" s="29">
        <f>+E24+J24+O24+T24+Y24+AD24+AI24+AN24+AS24</f>
        <v>5</v>
      </c>
      <c r="BA24" s="31">
        <f>+C25+H25+M25+R25+W25+AB25+AG25+AL25+AQ25</f>
        <v>24</v>
      </c>
      <c r="BB24" s="29" t="s">
        <v>31</v>
      </c>
      <c r="BC24" s="30">
        <f>+E25+J25+O25+T25+Y25+AD25+AI25+AN25+AS25</f>
        <v>12</v>
      </c>
      <c r="BD24" s="75">
        <f>IF(BC24=0,"10.000",BA24/(BA24+BC24)*10)</f>
        <v>6.6666666666666661</v>
      </c>
      <c r="BE24" s="96">
        <f>RANK(BF24,$BF$6:$BF$30)</f>
        <v>5</v>
      </c>
      <c r="BF24" s="32">
        <f>AW24*1000+AV24*100+AZ25*10+BD24</f>
        <v>13356.666666666666</v>
      </c>
    </row>
    <row r="25" spans="1:58" ht="14.25" customHeight="1" x14ac:dyDescent="0.2">
      <c r="A25" s="131" t="s">
        <v>134</v>
      </c>
      <c r="B25" s="34" t="s">
        <v>29</v>
      </c>
      <c r="C25" s="60">
        <v>4</v>
      </c>
      <c r="D25" s="60" t="s">
        <v>159</v>
      </c>
      <c r="E25" s="60">
        <v>4</v>
      </c>
      <c r="F25" s="36" t="s">
        <v>136</v>
      </c>
      <c r="G25" s="34" t="s">
        <v>29</v>
      </c>
      <c r="H25" s="60">
        <v>3</v>
      </c>
      <c r="I25" s="60" t="s">
        <v>159</v>
      </c>
      <c r="J25" s="60">
        <v>4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6</v>
      </c>
      <c r="S25" s="60" t="s">
        <v>159</v>
      </c>
      <c r="T25" s="60">
        <v>0</v>
      </c>
      <c r="U25" s="36" t="s">
        <v>136</v>
      </c>
      <c r="V25" s="34" t="s">
        <v>29</v>
      </c>
      <c r="W25" s="60">
        <v>5</v>
      </c>
      <c r="X25" s="60" t="s">
        <v>159</v>
      </c>
      <c r="Y25" s="60">
        <v>2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6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5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140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/>
      <c r="I27" s="59" t="s">
        <v>159</v>
      </c>
      <c r="J27" s="59"/>
      <c r="K27" s="25"/>
      <c r="L27" s="23"/>
      <c r="M27" s="59">
        <v>3</v>
      </c>
      <c r="N27" s="59" t="s">
        <v>159</v>
      </c>
      <c r="O27" s="59">
        <v>0</v>
      </c>
      <c r="P27" s="25"/>
      <c r="Q27" s="23"/>
      <c r="R27" s="59">
        <v>3</v>
      </c>
      <c r="S27" s="59" t="s">
        <v>159</v>
      </c>
      <c r="T27" s="59">
        <v>0</v>
      </c>
      <c r="U27" s="25"/>
      <c r="V27" s="23"/>
      <c r="W27" s="59"/>
      <c r="X27" s="59" t="s">
        <v>159</v>
      </c>
      <c r="Y27" s="59"/>
      <c r="Z27" s="25"/>
      <c r="AA27" s="23"/>
      <c r="AB27" s="59">
        <v>3</v>
      </c>
      <c r="AC27" s="59" t="s">
        <v>159</v>
      </c>
      <c r="AD27" s="59">
        <v>0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3</v>
      </c>
      <c r="AR27" s="59" t="s">
        <v>159</v>
      </c>
      <c r="AS27" s="59">
        <v>0</v>
      </c>
      <c r="AT27" s="24"/>
      <c r="AU27" s="74">
        <f>+B26+G26+L26+Q26+V26+AA26+AF26+AK26+AP26</f>
        <v>10</v>
      </c>
      <c r="AV27" s="29">
        <f>+C26+H26+M26+R26+W26+AB26+AG26+AL26+AQ26</f>
        <v>5</v>
      </c>
      <c r="AW27" s="30">
        <f>+AU27+AV27</f>
        <v>15</v>
      </c>
      <c r="AX27" s="29">
        <f>+C27+H27+M27+R27+W27+AB27+AG27+AL27+AQ27</f>
        <v>15</v>
      </c>
      <c r="AY27" s="29" t="s">
        <v>31</v>
      </c>
      <c r="AZ27" s="29">
        <f>+E27+J27+O27+T27+Y27+AD27+AI27+AN27+AS27</f>
        <v>0</v>
      </c>
      <c r="BA27" s="31">
        <f>+C28+H28+M28+R28+W28+AB28+AG28+AL28+AQ28</f>
        <v>30</v>
      </c>
      <c r="BB27" s="29" t="s">
        <v>31</v>
      </c>
      <c r="BC27" s="30">
        <f>+E28+J28+O28+T28+Y28+AD28+AI28+AN28+AS28</f>
        <v>1</v>
      </c>
      <c r="BD27" s="75">
        <f>IF(BC27=0,"10.000",BA27/(BA27+BC27)*10)</f>
        <v>9.67741935483871</v>
      </c>
      <c r="BE27" s="96">
        <f>RANK(BF27,$BF$6:$BF$30)</f>
        <v>1</v>
      </c>
      <c r="BF27" s="32">
        <f>AW27*1000+AV27*100+AZ28*10+BD27</f>
        <v>15659.677419354839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0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6</v>
      </c>
      <c r="N28" s="60" t="s">
        <v>159</v>
      </c>
      <c r="O28" s="60">
        <v>0</v>
      </c>
      <c r="P28" s="36" t="s">
        <v>136</v>
      </c>
      <c r="Q28" s="34" t="s">
        <v>29</v>
      </c>
      <c r="R28" s="60">
        <v>6</v>
      </c>
      <c r="S28" s="60" t="s">
        <v>159</v>
      </c>
      <c r="T28" s="60">
        <v>0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6</v>
      </c>
      <c r="AC28" s="60" t="s">
        <v>159</v>
      </c>
      <c r="AD28" s="60">
        <v>1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6</v>
      </c>
      <c r="AR28" s="60" t="s">
        <v>159</v>
      </c>
      <c r="AS28" s="60">
        <v>0</v>
      </c>
      <c r="AT28" s="36" t="s">
        <v>136</v>
      </c>
      <c r="AU28" s="76"/>
      <c r="AV28" s="77"/>
      <c r="AW28" s="78"/>
      <c r="AX28" s="77"/>
      <c r="AY28" s="77"/>
      <c r="AZ28" s="79">
        <f>+AX27-AZ27</f>
        <v>15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141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1</v>
      </c>
      <c r="I30" s="59" t="s">
        <v>159</v>
      </c>
      <c r="J30" s="59">
        <v>2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3</v>
      </c>
      <c r="X30" s="59" t="s">
        <v>159</v>
      </c>
      <c r="Y30" s="59">
        <v>0</v>
      </c>
      <c r="Z30" s="25"/>
      <c r="AA30" s="23"/>
      <c r="AB30" s="59"/>
      <c r="AC30" s="59" t="s">
        <v>159</v>
      </c>
      <c r="AD30" s="59"/>
      <c r="AE30" s="25"/>
      <c r="AF30" s="23"/>
      <c r="AG30" s="59">
        <v>0</v>
      </c>
      <c r="AH30" s="59" t="s">
        <v>159</v>
      </c>
      <c r="AI30" s="59">
        <v>3</v>
      </c>
      <c r="AJ30" s="25"/>
      <c r="AK30" s="23"/>
      <c r="AL30" s="59">
        <v>0</v>
      </c>
      <c r="AM30" s="59" t="s">
        <v>159</v>
      </c>
      <c r="AN30" s="59">
        <v>3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1</v>
      </c>
      <c r="AW30" s="30">
        <f>+AU30+AV30</f>
        <v>13</v>
      </c>
      <c r="AX30" s="29">
        <f>+C30+H30+M30+R30+W30+AB30+AG30+AL30+AQ30</f>
        <v>5</v>
      </c>
      <c r="AY30" s="29" t="s">
        <v>31</v>
      </c>
      <c r="AZ30" s="29">
        <f>+E30+J30+O30+T30+Y30+AD30+AI30+AN30+AS30</f>
        <v>13</v>
      </c>
      <c r="BA30" s="31">
        <f>+C31+H31+M31+R31+W31+AB31+AG31+AL31+AQ31</f>
        <v>14</v>
      </c>
      <c r="BB30" s="29" t="s">
        <v>31</v>
      </c>
      <c r="BC30" s="30">
        <f>+E31+J31+O31+T31+Y31+AD31+AI31+AN31+AS31</f>
        <v>26</v>
      </c>
      <c r="BD30" s="75">
        <f>IF(BC30=0,"10.000",BA30/(BA30+BC30)*10)</f>
        <v>3.5</v>
      </c>
      <c r="BE30" s="96">
        <f>RANK(BF30,$BF$6:$BF$30)</f>
        <v>6</v>
      </c>
      <c r="BF30" s="32">
        <f>AW30*1000+AV30*100+AZ31*10+BD30</f>
        <v>13023.5</v>
      </c>
    </row>
    <row r="31" spans="1:58" ht="14.25" customHeight="1" thickBot="1" x14ac:dyDescent="0.2">
      <c r="A31" s="142"/>
      <c r="B31" s="34" t="s">
        <v>29</v>
      </c>
      <c r="C31" s="60">
        <v>2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4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6</v>
      </c>
      <c r="X31" s="60" t="s">
        <v>159</v>
      </c>
      <c r="Y31" s="60">
        <v>0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6</v>
      </c>
      <c r="AJ31" s="36" t="s">
        <v>136</v>
      </c>
      <c r="AK31" s="34" t="s">
        <v>29</v>
      </c>
      <c r="AL31" s="60">
        <v>0</v>
      </c>
      <c r="AM31" s="60" t="s">
        <v>159</v>
      </c>
      <c r="AN31" s="60">
        <v>6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-8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51181102362204722" header="0.51181102362204722" footer="0.51181102362204722"/>
  <pageSetup paperSize="9" scale="9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0381-495F-4BD0-8157-7422A7A8E90E}">
  <sheetPr>
    <pageSetUpPr fitToPage="1"/>
  </sheetPr>
  <dimension ref="A1:BF37"/>
  <sheetViews>
    <sheetView topLeftCell="A3" zoomScale="75" workbookViewId="0">
      <selection activeCell="AD32" sqref="AD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143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2</v>
      </c>
      <c r="S6" s="59" t="s">
        <v>159</v>
      </c>
      <c r="T6" s="59">
        <v>1</v>
      </c>
      <c r="U6" s="25"/>
      <c r="V6" s="23"/>
      <c r="W6" s="59"/>
      <c r="X6" s="59" t="s">
        <v>159</v>
      </c>
      <c r="Y6" s="59"/>
      <c r="Z6" s="25"/>
      <c r="AA6" s="23"/>
      <c r="AB6" s="59">
        <v>2</v>
      </c>
      <c r="AC6" s="59" t="s">
        <v>159</v>
      </c>
      <c r="AD6" s="59">
        <v>1</v>
      </c>
      <c r="AE6" s="25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10</v>
      </c>
      <c r="AV6" s="29">
        <f>+C5+H5+M5+R5+W5+AB5+AG5+AL5+AQ5</f>
        <v>3</v>
      </c>
      <c r="AW6" s="30">
        <f>+AU6+AV6</f>
        <v>13</v>
      </c>
      <c r="AX6" s="29">
        <f>+C6+H6+M6+R6+W6+AB6+AG6+AL6+AQ6</f>
        <v>6</v>
      </c>
      <c r="AY6" s="29" t="s">
        <v>31</v>
      </c>
      <c r="AZ6" s="29">
        <f>+E6+J6+O6+T6+Y6+AD6+AI6+AN6+AS6</f>
        <v>9</v>
      </c>
      <c r="BA6" s="31">
        <f>+C7+H7+M7+R7+W7+AB7+AG7+AL7+AQ7</f>
        <v>15</v>
      </c>
      <c r="BB6" s="29" t="s">
        <v>31</v>
      </c>
      <c r="BC6" s="30">
        <f>+E7+J7+O7+T7+Y7+AD7+AI7+AN7+AS7</f>
        <v>19</v>
      </c>
      <c r="BD6" s="75">
        <f>IF(BC6=0,"10.000",BA6/(BA6+BC6)*10)</f>
        <v>4.4117647058823533</v>
      </c>
      <c r="BE6" s="96">
        <f>RANK(BF6,$BF$6:$BF$30)</f>
        <v>5</v>
      </c>
      <c r="BF6" s="32">
        <f>AW6*1000+AV6*100+AZ7*10+BD6</f>
        <v>13274.411764705883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4</v>
      </c>
      <c r="S7" s="60" t="s">
        <v>159</v>
      </c>
      <c r="T7" s="60">
        <v>3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4</v>
      </c>
      <c r="AC7" s="60" t="s">
        <v>159</v>
      </c>
      <c r="AD7" s="60">
        <v>2</v>
      </c>
      <c r="AE7" s="36" t="s">
        <v>136</v>
      </c>
      <c r="AF7" s="34" t="s">
        <v>29</v>
      </c>
      <c r="AG7" s="60">
        <v>2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1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4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-3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144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2</v>
      </c>
      <c r="N9" s="59" t="s">
        <v>159</v>
      </c>
      <c r="O9" s="59">
        <v>1</v>
      </c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2</v>
      </c>
      <c r="AC9" s="59" t="s">
        <v>159</v>
      </c>
      <c r="AD9" s="59">
        <v>1</v>
      </c>
      <c r="AE9" s="25"/>
      <c r="AF9" s="23"/>
      <c r="AG9" s="59">
        <v>1</v>
      </c>
      <c r="AH9" s="59" t="s">
        <v>159</v>
      </c>
      <c r="AI9" s="59">
        <v>2</v>
      </c>
      <c r="AJ9" s="25"/>
      <c r="AK9" s="23"/>
      <c r="AL9" s="59"/>
      <c r="AM9" s="59" t="s">
        <v>159</v>
      </c>
      <c r="AN9" s="59"/>
      <c r="AO9" s="25"/>
      <c r="AP9" s="23"/>
      <c r="AQ9" s="59">
        <v>1</v>
      </c>
      <c r="AR9" s="59" t="s">
        <v>159</v>
      </c>
      <c r="AS9" s="59">
        <v>2</v>
      </c>
      <c r="AT9" s="24"/>
      <c r="AU9" s="74">
        <f>+B8+G8+L8+Q8+V8+AA8+AF8+AK8+AP8</f>
        <v>10</v>
      </c>
      <c r="AV9" s="29">
        <f>+C8+H8+M8+R8+W8+AB8+AG8+AL8+AQ8</f>
        <v>2</v>
      </c>
      <c r="AW9" s="30">
        <f>+AU9+AV9</f>
        <v>12</v>
      </c>
      <c r="AX9" s="29">
        <f>+C9+H9+M9+R9+W9+AB9+AG9+AL9+AQ9</f>
        <v>7</v>
      </c>
      <c r="AY9" s="29" t="s">
        <v>31</v>
      </c>
      <c r="AZ9" s="29">
        <f>+E9+J9+O9+T9+Y9+AD9+AI9+AN9+AS9</f>
        <v>8</v>
      </c>
      <c r="BA9" s="31">
        <f>+C10+H10+M10+R10+W10+AB10+AG10+AL10+AQ10</f>
        <v>16</v>
      </c>
      <c r="BB9" s="29" t="s">
        <v>31</v>
      </c>
      <c r="BC9" s="30">
        <f>+E10+J10+O10+T10+Y10+AD10+AI10+AN10+AS10</f>
        <v>18</v>
      </c>
      <c r="BD9" s="75">
        <f>IF(BC9=0,"10.000",BA9/(BA9+BC9)*10)</f>
        <v>4.7058823529411766</v>
      </c>
      <c r="BE9" s="96">
        <f>RANK(BF9,$BF$6:$BF$30)</f>
        <v>8</v>
      </c>
      <c r="BF9" s="32">
        <f>AW9*1000+AV9*100+AZ10*10+BD9</f>
        <v>12194.705882352941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5</v>
      </c>
      <c r="N10" s="60" t="s">
        <v>159</v>
      </c>
      <c r="O10" s="60">
        <v>2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2</v>
      </c>
      <c r="X10" s="60" t="s">
        <v>159</v>
      </c>
      <c r="Y10" s="60">
        <v>5</v>
      </c>
      <c r="Z10" s="36" t="s">
        <v>136</v>
      </c>
      <c r="AA10" s="34" t="s">
        <v>29</v>
      </c>
      <c r="AB10" s="60">
        <v>4</v>
      </c>
      <c r="AC10" s="60" t="s">
        <v>159</v>
      </c>
      <c r="AD10" s="60">
        <v>3</v>
      </c>
      <c r="AE10" s="36" t="s">
        <v>136</v>
      </c>
      <c r="AF10" s="34" t="s">
        <v>29</v>
      </c>
      <c r="AG10" s="60">
        <v>3</v>
      </c>
      <c r="AH10" s="60" t="s">
        <v>159</v>
      </c>
      <c r="AI10" s="60">
        <v>4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2</v>
      </c>
      <c r="AR10" s="60" t="s">
        <v>159</v>
      </c>
      <c r="AS10" s="60">
        <v>4</v>
      </c>
      <c r="AT10" s="36" t="s">
        <v>136</v>
      </c>
      <c r="AU10" s="76"/>
      <c r="AV10" s="29"/>
      <c r="AW10" s="30"/>
      <c r="AX10" s="29"/>
      <c r="AY10" s="29"/>
      <c r="AZ10" s="79">
        <f>+AX9-AZ9</f>
        <v>-1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117</v>
      </c>
      <c r="B12" s="23"/>
      <c r="C12" s="59"/>
      <c r="D12" s="59" t="s">
        <v>159</v>
      </c>
      <c r="E12" s="59"/>
      <c r="F12" s="25"/>
      <c r="G12" s="23"/>
      <c r="H12" s="59">
        <v>1</v>
      </c>
      <c r="I12" s="59" t="s">
        <v>159</v>
      </c>
      <c r="J12" s="59">
        <v>2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5"/>
      <c r="V12" s="23"/>
      <c r="W12" s="59">
        <v>2</v>
      </c>
      <c r="X12" s="59" t="s">
        <v>159</v>
      </c>
      <c r="Y12" s="59">
        <v>1</v>
      </c>
      <c r="Z12" s="25"/>
      <c r="AA12" s="23"/>
      <c r="AB12" s="59">
        <v>0</v>
      </c>
      <c r="AC12" s="59" t="s">
        <v>159</v>
      </c>
      <c r="AD12" s="59">
        <v>3</v>
      </c>
      <c r="AE12" s="25"/>
      <c r="AF12" s="23"/>
      <c r="AG12" s="59"/>
      <c r="AH12" s="59" t="s">
        <v>159</v>
      </c>
      <c r="AI12" s="59"/>
      <c r="AJ12" s="25"/>
      <c r="AK12" s="23"/>
      <c r="AL12" s="59">
        <v>0</v>
      </c>
      <c r="AM12" s="59" t="s">
        <v>159</v>
      </c>
      <c r="AN12" s="59">
        <v>3</v>
      </c>
      <c r="AO12" s="25"/>
      <c r="AP12" s="23"/>
      <c r="AQ12" s="59">
        <v>0</v>
      </c>
      <c r="AR12" s="59" t="s">
        <v>159</v>
      </c>
      <c r="AS12" s="59">
        <v>3</v>
      </c>
      <c r="AT12" s="24"/>
      <c r="AU12" s="74">
        <f>+B11+G11+L11+Q11+V11+AA11+AF11+AK11+AP11</f>
        <v>12</v>
      </c>
      <c r="AV12" s="29">
        <f>+C11+H11+M11+R11+W11+AB11+AG11+AL11+AQ11</f>
        <v>1</v>
      </c>
      <c r="AW12" s="30">
        <f>+AU12+AV12</f>
        <v>13</v>
      </c>
      <c r="AX12" s="29">
        <f>+C12+H12+M12+R12+W12+AB12+AG12+AL12+AQ12</f>
        <v>3</v>
      </c>
      <c r="AY12" s="29" t="s">
        <v>31</v>
      </c>
      <c r="AZ12" s="29">
        <f>+E12+J12+O12+T12+Y12+AD12+AI12+AN12+AS12</f>
        <v>15</v>
      </c>
      <c r="BA12" s="31">
        <f>+C13+H13+M13+R13+W13+AB13+AG13+AL13+AQ13</f>
        <v>7</v>
      </c>
      <c r="BB12" s="29" t="s">
        <v>31</v>
      </c>
      <c r="BC12" s="30">
        <f>+E13+J13+O13+T13+Y13+AD13+AI13+AN13+AS13</f>
        <v>32</v>
      </c>
      <c r="BD12" s="75">
        <f>IF(BC12=0,"10.000",BA12/(BA12+BC12)*10)</f>
        <v>1.7948717948717949</v>
      </c>
      <c r="BE12" s="96">
        <f>RANK(BF12,$BF$6:$BF$30)</f>
        <v>6</v>
      </c>
      <c r="BF12" s="32">
        <f>AW12*1000+AV12*100+AZ13*10+BD12</f>
        <v>12981.794871794871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2</v>
      </c>
      <c r="I13" s="60" t="s">
        <v>159</v>
      </c>
      <c r="J13" s="60">
        <v>5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3</v>
      </c>
      <c r="Z13" s="36" t="s">
        <v>136</v>
      </c>
      <c r="AA13" s="34" t="s">
        <v>29</v>
      </c>
      <c r="AB13" s="60">
        <v>1</v>
      </c>
      <c r="AC13" s="60" t="s">
        <v>159</v>
      </c>
      <c r="AD13" s="60">
        <v>6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0</v>
      </c>
      <c r="AM13" s="60" t="s">
        <v>159</v>
      </c>
      <c r="AN13" s="60">
        <v>6</v>
      </c>
      <c r="AO13" s="36" t="s">
        <v>136</v>
      </c>
      <c r="AP13" s="34" t="s">
        <v>29</v>
      </c>
      <c r="AQ13" s="60">
        <v>0</v>
      </c>
      <c r="AR13" s="60" t="s">
        <v>159</v>
      </c>
      <c r="AS13" s="60">
        <v>6</v>
      </c>
      <c r="AT13" s="36" t="s">
        <v>136</v>
      </c>
      <c r="AU13" s="76"/>
      <c r="AV13" s="77"/>
      <c r="AW13" s="78"/>
      <c r="AX13" s="77"/>
      <c r="AY13" s="77"/>
      <c r="AZ13" s="79">
        <f>+AX12-AZ12</f>
        <v>-12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/>
      <c r="AL14" s="56"/>
      <c r="AM14" s="24"/>
      <c r="AN14" s="24"/>
      <c r="AO14" s="24"/>
      <c r="AP14" s="52">
        <v>2</v>
      </c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116</v>
      </c>
      <c r="B15" s="23"/>
      <c r="C15" s="59">
        <v>1</v>
      </c>
      <c r="D15" s="59" t="s">
        <v>159</v>
      </c>
      <c r="E15" s="59">
        <v>2</v>
      </c>
      <c r="F15" s="25"/>
      <c r="G15" s="23"/>
      <c r="H15" s="59"/>
      <c r="I15" s="59" t="s">
        <v>159</v>
      </c>
      <c r="J15" s="59"/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5"/>
      <c r="AA15" s="23"/>
      <c r="AB15" s="59"/>
      <c r="AC15" s="59" t="s">
        <v>159</v>
      </c>
      <c r="AD15" s="59"/>
      <c r="AE15" s="25"/>
      <c r="AF15" s="23"/>
      <c r="AG15" s="59">
        <v>2</v>
      </c>
      <c r="AH15" s="59" t="s">
        <v>159</v>
      </c>
      <c r="AI15" s="59">
        <v>1</v>
      </c>
      <c r="AJ15" s="25"/>
      <c r="AK15" s="23"/>
      <c r="AL15" s="59"/>
      <c r="AM15" s="59" t="s">
        <v>159</v>
      </c>
      <c r="AN15" s="59"/>
      <c r="AO15" s="25"/>
      <c r="AP15" s="23"/>
      <c r="AQ15" s="59">
        <v>0</v>
      </c>
      <c r="AR15" s="59" t="s">
        <v>159</v>
      </c>
      <c r="AS15" s="59">
        <v>3</v>
      </c>
      <c r="AT15" s="24"/>
      <c r="AU15" s="74">
        <f>+B14+G14+L14+Q14+V14+AA14+AF14+AK14+AP14</f>
        <v>10</v>
      </c>
      <c r="AV15" s="29">
        <f>+C14+H14+M14+R14+W14+AB14+AG14+AL14+AQ14</f>
        <v>3</v>
      </c>
      <c r="AW15" s="30">
        <f>+AU15+AV15</f>
        <v>13</v>
      </c>
      <c r="AX15" s="29">
        <f>+C15+H15+M15+R15+W15+AB15+AG15+AL15+AQ15</f>
        <v>8</v>
      </c>
      <c r="AY15" s="29" t="s">
        <v>31</v>
      </c>
      <c r="AZ15" s="29">
        <f>+E15+J15+O15+T15+Y15+AD15+AI15+AN15+AS15</f>
        <v>7</v>
      </c>
      <c r="BA15" s="31">
        <f>+C16+H16+M16+R16+W16+AB16+AG16+AL16+AQ16</f>
        <v>18</v>
      </c>
      <c r="BB15" s="29" t="s">
        <v>31</v>
      </c>
      <c r="BC15" s="30">
        <f>+E16+J16+O16+T16+Y16+AD16+AI16+AN16+AS16</f>
        <v>14</v>
      </c>
      <c r="BD15" s="75">
        <f>IF(BC15=0,"10.000",BA15/(BA15+BC15)*10)</f>
        <v>5.625</v>
      </c>
      <c r="BE15" s="96">
        <f>RANK(BF15,$BF$6:$BF$30)</f>
        <v>4</v>
      </c>
      <c r="BF15" s="32">
        <f>AW15*1000+AV15*100+AZ16*10+BD15</f>
        <v>13315.625</v>
      </c>
    </row>
    <row r="16" spans="1:58" ht="14.25" customHeight="1" x14ac:dyDescent="0.2">
      <c r="A16" s="135"/>
      <c r="B16" s="34" t="s">
        <v>29</v>
      </c>
      <c r="C16" s="60">
        <v>3</v>
      </c>
      <c r="D16" s="60" t="s">
        <v>159</v>
      </c>
      <c r="E16" s="60">
        <v>4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6</v>
      </c>
      <c r="N16" s="60" t="s">
        <v>159</v>
      </c>
      <c r="O16" s="60">
        <v>0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4</v>
      </c>
      <c r="X16" s="60" t="s">
        <v>159</v>
      </c>
      <c r="Y16" s="60">
        <v>2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5</v>
      </c>
      <c r="AH16" s="60" t="s">
        <v>159</v>
      </c>
      <c r="AI16" s="60">
        <v>2</v>
      </c>
      <c r="AJ16" s="36" t="s">
        <v>136</v>
      </c>
      <c r="AK16" s="34" t="s">
        <v>29</v>
      </c>
      <c r="AL16" s="60"/>
      <c r="AM16" s="60" t="s">
        <v>159</v>
      </c>
      <c r="AN16" s="60"/>
      <c r="AO16" s="36" t="s">
        <v>136</v>
      </c>
      <c r="AP16" s="34" t="s">
        <v>29</v>
      </c>
      <c r="AQ16" s="60">
        <v>0</v>
      </c>
      <c r="AR16" s="60" t="s">
        <v>159</v>
      </c>
      <c r="AS16" s="60">
        <v>6</v>
      </c>
      <c r="AT16" s="36" t="s">
        <v>136</v>
      </c>
      <c r="AU16" s="76"/>
      <c r="AV16" s="29"/>
      <c r="AW16" s="30"/>
      <c r="AX16" s="29"/>
      <c r="AY16" s="29"/>
      <c r="AZ16" s="79">
        <f>+AX15-AZ15</f>
        <v>1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112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1</v>
      </c>
      <c r="N18" s="59" t="s">
        <v>159</v>
      </c>
      <c r="O18" s="59">
        <v>2</v>
      </c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>
        <v>2</v>
      </c>
      <c r="AH18" s="59" t="s">
        <v>159</v>
      </c>
      <c r="AI18" s="59">
        <v>1</v>
      </c>
      <c r="AJ18" s="25"/>
      <c r="AK18" s="23"/>
      <c r="AL18" s="59"/>
      <c r="AM18" s="59" t="s">
        <v>159</v>
      </c>
      <c r="AN18" s="59"/>
      <c r="AO18" s="25"/>
      <c r="AP18" s="23"/>
      <c r="AQ18" s="59">
        <v>2</v>
      </c>
      <c r="AR18" s="59" t="s">
        <v>159</v>
      </c>
      <c r="AS18" s="59">
        <v>1</v>
      </c>
      <c r="AT18" s="24"/>
      <c r="AU18" s="74">
        <f>+B17+G17+L17+Q17+V17+AA17+AF17+AK17+AP17</f>
        <v>12</v>
      </c>
      <c r="AV18" s="29">
        <f>+C17+H17+M17+R17+W17+AB17+AG17+AL17+AQ17</f>
        <v>3</v>
      </c>
      <c r="AW18" s="30">
        <f>+AU18+AV18</f>
        <v>15</v>
      </c>
      <c r="AX18" s="29">
        <f>+C18+H18+M18+R18+W18+AB18+AG18+AL18+AQ18</f>
        <v>9</v>
      </c>
      <c r="AY18" s="29" t="s">
        <v>31</v>
      </c>
      <c r="AZ18" s="29">
        <f>+E18+J18+O18+T18+Y18+AD18+AI18+AN18+AS18</f>
        <v>9</v>
      </c>
      <c r="BA18" s="31">
        <f>+C19+H19+M19+R19+W19+AB19+AG19+AL19+AQ19</f>
        <v>22</v>
      </c>
      <c r="BB18" s="29" t="s">
        <v>31</v>
      </c>
      <c r="BC18" s="30">
        <f>+E19+J19+O19+T19+Y19+AD19+AI19+AN19+AS19</f>
        <v>19</v>
      </c>
      <c r="BD18" s="75">
        <f>IF(BC18=0,"10.000",BA18/(BA18+BC18)*10)</f>
        <v>5.3658536585365857</v>
      </c>
      <c r="BE18" s="96">
        <f>RANK(BF18,$BF$6:$BF$30)</f>
        <v>2</v>
      </c>
      <c r="BF18" s="32">
        <f>AW18*1000+AV18*100+AZ19*10+BD18</f>
        <v>15305.365853658537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5</v>
      </c>
      <c r="I19" s="60" t="s">
        <v>159</v>
      </c>
      <c r="J19" s="60">
        <v>2</v>
      </c>
      <c r="K19" s="36" t="s">
        <v>136</v>
      </c>
      <c r="L19" s="34" t="s">
        <v>29</v>
      </c>
      <c r="M19" s="60">
        <v>3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2</v>
      </c>
      <c r="S19" s="60" t="s">
        <v>159</v>
      </c>
      <c r="T19" s="60">
        <v>4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3</v>
      </c>
      <c r="AC19" s="60" t="s">
        <v>159</v>
      </c>
      <c r="AD19" s="60">
        <v>4</v>
      </c>
      <c r="AE19" s="36" t="s">
        <v>136</v>
      </c>
      <c r="AF19" s="34" t="s">
        <v>29</v>
      </c>
      <c r="AG19" s="60">
        <v>5</v>
      </c>
      <c r="AH19" s="60" t="s">
        <v>159</v>
      </c>
      <c r="AI19" s="60">
        <v>3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4</v>
      </c>
      <c r="AR19" s="60" t="s">
        <v>159</v>
      </c>
      <c r="AS19" s="60">
        <v>2</v>
      </c>
      <c r="AT19" s="36" t="s">
        <v>136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/>
      <c r="D20" s="43"/>
      <c r="E20" s="43"/>
      <c r="F20" s="43"/>
      <c r="G20" s="53">
        <v>2</v>
      </c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128</v>
      </c>
      <c r="B21" s="23"/>
      <c r="C21" s="59">
        <v>1</v>
      </c>
      <c r="D21" s="59" t="s">
        <v>159</v>
      </c>
      <c r="E21" s="59">
        <v>2</v>
      </c>
      <c r="F21" s="25"/>
      <c r="G21" s="23"/>
      <c r="H21" s="59">
        <v>1</v>
      </c>
      <c r="I21" s="59" t="s">
        <v>159</v>
      </c>
      <c r="J21" s="59">
        <v>2</v>
      </c>
      <c r="K21" s="25"/>
      <c r="L21" s="23"/>
      <c r="M21" s="59">
        <v>3</v>
      </c>
      <c r="N21" s="59" t="s">
        <v>159</v>
      </c>
      <c r="O21" s="59">
        <v>0</v>
      </c>
      <c r="P21" s="25"/>
      <c r="Q21" s="23"/>
      <c r="R21" s="59"/>
      <c r="S21" s="59" t="s">
        <v>159</v>
      </c>
      <c r="T21" s="59"/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1</v>
      </c>
      <c r="AM21" s="59" t="s">
        <v>159</v>
      </c>
      <c r="AN21" s="59">
        <v>2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2</v>
      </c>
      <c r="AW21" s="30">
        <f>+AU21+AV21</f>
        <v>12</v>
      </c>
      <c r="AX21" s="29">
        <f>+C21+H21+M21+R21+W21+AB21+AG21+AL21+AQ21</f>
        <v>8</v>
      </c>
      <c r="AY21" s="29" t="s">
        <v>31</v>
      </c>
      <c r="AZ21" s="29">
        <f>+E21+J21+O21+T21+Y21+AD21+AI21+AN21+AS21</f>
        <v>7</v>
      </c>
      <c r="BA21" s="31">
        <f>+C22+H22+M22+R22+W22+AB22+AG22+AL22+AQ22</f>
        <v>18</v>
      </c>
      <c r="BB21" s="29" t="s">
        <v>31</v>
      </c>
      <c r="BC21" s="30">
        <f>+E22+J22+O22+T22+Y22+AD22+AI22+AN22+AS22</f>
        <v>16</v>
      </c>
      <c r="BD21" s="75">
        <f>IF(BC21=0,"10.000",BA21/(BA21+BC21)*10)</f>
        <v>5.2941176470588234</v>
      </c>
      <c r="BE21" s="96">
        <f>RANK(BF21,$BF$6:$BF$30)</f>
        <v>7</v>
      </c>
      <c r="BF21" s="32">
        <f>AW21*1000+AV21*100+AZ22*10+BD21</f>
        <v>12215.294117647059</v>
      </c>
    </row>
    <row r="22" spans="1:58" ht="14.25" customHeight="1" x14ac:dyDescent="0.2">
      <c r="A22" s="135"/>
      <c r="B22" s="34" t="s">
        <v>29</v>
      </c>
      <c r="C22" s="60">
        <v>2</v>
      </c>
      <c r="D22" s="60" t="s">
        <v>159</v>
      </c>
      <c r="E22" s="60">
        <v>4</v>
      </c>
      <c r="F22" s="36" t="s">
        <v>136</v>
      </c>
      <c r="G22" s="34" t="s">
        <v>29</v>
      </c>
      <c r="H22" s="60">
        <v>3</v>
      </c>
      <c r="I22" s="60" t="s">
        <v>159</v>
      </c>
      <c r="J22" s="60">
        <v>4</v>
      </c>
      <c r="K22" s="36" t="s">
        <v>136</v>
      </c>
      <c r="L22" s="34" t="s">
        <v>29</v>
      </c>
      <c r="M22" s="60">
        <v>6</v>
      </c>
      <c r="N22" s="60" t="s">
        <v>159</v>
      </c>
      <c r="O22" s="60">
        <v>1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4</v>
      </c>
      <c r="X22" s="60" t="s">
        <v>159</v>
      </c>
      <c r="Y22" s="60">
        <v>3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3</v>
      </c>
      <c r="AM22" s="60" t="s">
        <v>159</v>
      </c>
      <c r="AN22" s="60">
        <v>4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1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115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2</v>
      </c>
      <c r="I24" s="59" t="s">
        <v>159</v>
      </c>
      <c r="J24" s="59">
        <v>1</v>
      </c>
      <c r="K24" s="25"/>
      <c r="L24" s="23"/>
      <c r="M24" s="59"/>
      <c r="N24" s="59" t="s">
        <v>159</v>
      </c>
      <c r="O24" s="59"/>
      <c r="P24" s="25"/>
      <c r="Q24" s="23"/>
      <c r="R24" s="59">
        <v>1</v>
      </c>
      <c r="S24" s="59" t="s">
        <v>159</v>
      </c>
      <c r="T24" s="59">
        <v>2</v>
      </c>
      <c r="U24" s="25"/>
      <c r="V24" s="23"/>
      <c r="W24" s="59">
        <v>1</v>
      </c>
      <c r="X24" s="59" t="s">
        <v>159</v>
      </c>
      <c r="Y24" s="59">
        <v>2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0</v>
      </c>
      <c r="AR24" s="59" t="s">
        <v>159</v>
      </c>
      <c r="AS24" s="59">
        <v>3</v>
      </c>
      <c r="AT24" s="24"/>
      <c r="AU24" s="74">
        <f>+B23+G23+L23+Q23+V23+AA23+AF23+AK23+AP23</f>
        <v>10</v>
      </c>
      <c r="AV24" s="29">
        <f>+C23+H23+M23+R23+W23+AB23+AG23+AL23+AQ23</f>
        <v>2</v>
      </c>
      <c r="AW24" s="30">
        <f>+AU24+AV24</f>
        <v>12</v>
      </c>
      <c r="AX24" s="29">
        <f>+C24+H24+M24+R24+W24+AB24+AG24+AL24+AQ24</f>
        <v>7</v>
      </c>
      <c r="AY24" s="29" t="s">
        <v>31</v>
      </c>
      <c r="AZ24" s="29">
        <f>+E24+J24+O24+T24+Y24+AD24+AI24+AN24+AS24</f>
        <v>8</v>
      </c>
      <c r="BA24" s="31">
        <f>+C25+H25+M25+R25+W25+AB25+AG25+AL25+AQ25</f>
        <v>15</v>
      </c>
      <c r="BB24" s="29" t="s">
        <v>31</v>
      </c>
      <c r="BC24" s="30">
        <f>+E25+J25+O25+T25+Y25+AD25+AI25+AN25+AS25</f>
        <v>21</v>
      </c>
      <c r="BD24" s="75">
        <f>IF(BC24=0,"10.000",BA24/(BA24+BC24)*10)</f>
        <v>4.166666666666667</v>
      </c>
      <c r="BE24" s="96">
        <f>RANK(BF24,$BF$6:$BF$30)</f>
        <v>9</v>
      </c>
      <c r="BF24" s="32">
        <f>AW24*1000+AV24*100+AZ25*10+BD24</f>
        <v>12194.166666666666</v>
      </c>
    </row>
    <row r="25" spans="1:58" ht="14.25" customHeight="1" x14ac:dyDescent="0.2">
      <c r="A25" s="138"/>
      <c r="B25" s="34" t="s">
        <v>29</v>
      </c>
      <c r="C25" s="60">
        <v>6</v>
      </c>
      <c r="D25" s="60" t="s">
        <v>159</v>
      </c>
      <c r="E25" s="60">
        <v>2</v>
      </c>
      <c r="F25" s="36" t="s">
        <v>136</v>
      </c>
      <c r="G25" s="34" t="s">
        <v>29</v>
      </c>
      <c r="H25" s="60">
        <v>4</v>
      </c>
      <c r="I25" s="60" t="s">
        <v>159</v>
      </c>
      <c r="J25" s="60">
        <v>3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2</v>
      </c>
      <c r="S25" s="60" t="s">
        <v>159</v>
      </c>
      <c r="T25" s="60">
        <v>5</v>
      </c>
      <c r="U25" s="36" t="s">
        <v>136</v>
      </c>
      <c r="V25" s="34" t="s">
        <v>29</v>
      </c>
      <c r="W25" s="60">
        <v>3</v>
      </c>
      <c r="X25" s="60" t="s">
        <v>159</v>
      </c>
      <c r="Y25" s="60">
        <v>5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0</v>
      </c>
      <c r="AR25" s="60" t="s">
        <v>159</v>
      </c>
      <c r="AS25" s="60">
        <v>6</v>
      </c>
      <c r="AT25" s="36" t="s">
        <v>136</v>
      </c>
      <c r="AU25" s="76"/>
      <c r="AV25" s="77"/>
      <c r="AW25" s="78"/>
      <c r="AX25" s="77"/>
      <c r="AY25" s="77"/>
      <c r="AZ25" s="79">
        <f>+AX24-AZ24</f>
        <v>-1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145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/>
      <c r="I27" s="59" t="s">
        <v>159</v>
      </c>
      <c r="J27" s="59"/>
      <c r="K27" s="25"/>
      <c r="L27" s="23"/>
      <c r="M27" s="59">
        <v>3</v>
      </c>
      <c r="N27" s="59" t="s">
        <v>159</v>
      </c>
      <c r="O27" s="59">
        <v>0</v>
      </c>
      <c r="P27" s="25"/>
      <c r="Q27" s="23"/>
      <c r="R27" s="59">
        <v>3</v>
      </c>
      <c r="S27" s="59" t="s">
        <v>159</v>
      </c>
      <c r="T27" s="59">
        <v>0</v>
      </c>
      <c r="U27" s="25"/>
      <c r="V27" s="23"/>
      <c r="W27" s="59"/>
      <c r="X27" s="59" t="s">
        <v>159</v>
      </c>
      <c r="Y27" s="59"/>
      <c r="Z27" s="25"/>
      <c r="AA27" s="23"/>
      <c r="AB27" s="59">
        <v>2</v>
      </c>
      <c r="AC27" s="59" t="s">
        <v>159</v>
      </c>
      <c r="AD27" s="59">
        <v>1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1</v>
      </c>
      <c r="AR27" s="59" t="s">
        <v>159</v>
      </c>
      <c r="AS27" s="59">
        <v>2</v>
      </c>
      <c r="AT27" s="24"/>
      <c r="AU27" s="74">
        <f>+B26+G26+L26+Q26+V26+AA26+AF26+AK26+AP26</f>
        <v>10</v>
      </c>
      <c r="AV27" s="29">
        <f>+C26+H26+M26+R26+W26+AB26+AG26+AL26+AQ26</f>
        <v>4</v>
      </c>
      <c r="AW27" s="30">
        <f>+AU27+AV27</f>
        <v>14</v>
      </c>
      <c r="AX27" s="29">
        <f>+C27+H27+M27+R27+W27+AB27+AG27+AL27+AQ27</f>
        <v>12</v>
      </c>
      <c r="AY27" s="29" t="s">
        <v>31</v>
      </c>
      <c r="AZ27" s="29">
        <f>+E27+J27+O27+T27+Y27+AD27+AI27+AN27+AS27</f>
        <v>3</v>
      </c>
      <c r="BA27" s="31">
        <f>+C28+H28+M28+R28+W28+AB28+AG28+AL28+AQ28</f>
        <v>26</v>
      </c>
      <c r="BB27" s="29" t="s">
        <v>31</v>
      </c>
      <c r="BC27" s="30">
        <f>+E28+J28+O28+T28+Y28+AD28+AI28+AN28+AS28</f>
        <v>6</v>
      </c>
      <c r="BD27" s="75">
        <f>IF(BC27=0,"10.000",BA27/(BA27+BC27)*10)</f>
        <v>8.125</v>
      </c>
      <c r="BE27" s="96">
        <f>RANK(BF27,$BF$6:$BF$30)</f>
        <v>3</v>
      </c>
      <c r="BF27" s="32">
        <f>AW27*1000+AV27*100+AZ28*10+BD27</f>
        <v>14498.125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0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6</v>
      </c>
      <c r="N28" s="60" t="s">
        <v>159</v>
      </c>
      <c r="O28" s="60">
        <v>0</v>
      </c>
      <c r="P28" s="36" t="s">
        <v>136</v>
      </c>
      <c r="Q28" s="34" t="s">
        <v>29</v>
      </c>
      <c r="R28" s="60">
        <v>6</v>
      </c>
      <c r="S28" s="60" t="s">
        <v>159</v>
      </c>
      <c r="T28" s="60">
        <v>0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4</v>
      </c>
      <c r="AC28" s="60" t="s">
        <v>159</v>
      </c>
      <c r="AD28" s="60">
        <v>2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4</v>
      </c>
      <c r="AR28" s="60" t="s">
        <v>159</v>
      </c>
      <c r="AS28" s="60">
        <v>4</v>
      </c>
      <c r="AT28" s="36" t="s">
        <v>136</v>
      </c>
      <c r="AU28" s="76"/>
      <c r="AV28" s="77"/>
      <c r="AW28" s="78"/>
      <c r="AX28" s="77"/>
      <c r="AY28" s="77"/>
      <c r="AZ28" s="79">
        <f>+AX27-AZ27</f>
        <v>9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146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2</v>
      </c>
      <c r="I30" s="59" t="s">
        <v>159</v>
      </c>
      <c r="J30" s="59">
        <v>1</v>
      </c>
      <c r="K30" s="25"/>
      <c r="L30" s="23"/>
      <c r="M30" s="59">
        <v>3</v>
      </c>
      <c r="N30" s="59" t="s">
        <v>159</v>
      </c>
      <c r="O30" s="59">
        <v>0</v>
      </c>
      <c r="P30" s="25"/>
      <c r="Q30" s="23"/>
      <c r="R30" s="59"/>
      <c r="S30" s="59" t="s">
        <v>159</v>
      </c>
      <c r="T30" s="59"/>
      <c r="U30" s="25"/>
      <c r="V30" s="23"/>
      <c r="W30" s="59">
        <v>1</v>
      </c>
      <c r="X30" s="59" t="s">
        <v>159</v>
      </c>
      <c r="Y30" s="59">
        <v>2</v>
      </c>
      <c r="Z30" s="25"/>
      <c r="AA30" s="23"/>
      <c r="AB30" s="59"/>
      <c r="AC30" s="59" t="s">
        <v>159</v>
      </c>
      <c r="AD30" s="59"/>
      <c r="AE30" s="25"/>
      <c r="AF30" s="23"/>
      <c r="AG30" s="59">
        <v>3</v>
      </c>
      <c r="AH30" s="59" t="s">
        <v>159</v>
      </c>
      <c r="AI30" s="59">
        <v>0</v>
      </c>
      <c r="AJ30" s="25"/>
      <c r="AK30" s="23"/>
      <c r="AL30" s="59">
        <v>2</v>
      </c>
      <c r="AM30" s="59" t="s">
        <v>159</v>
      </c>
      <c r="AN30" s="59">
        <v>1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4</v>
      </c>
      <c r="AW30" s="30">
        <f>+AU30+AV30</f>
        <v>16</v>
      </c>
      <c r="AX30" s="29">
        <f>+C30+H30+M30+R30+W30+AB30+AG30+AL30+AQ30</f>
        <v>12</v>
      </c>
      <c r="AY30" s="29" t="s">
        <v>31</v>
      </c>
      <c r="AZ30" s="29">
        <f>+E30+J30+O30+T30+Y30+AD30+AI30+AN30+AS30</f>
        <v>6</v>
      </c>
      <c r="BA30" s="31">
        <f>+C31+H31+M31+R31+W31+AB31+AG31+AL31+AQ31</f>
        <v>22</v>
      </c>
      <c r="BB30" s="29" t="s">
        <v>31</v>
      </c>
      <c r="BC30" s="30">
        <f>+E31+J31+O31+T31+Y31+AD31+AI31+AN31+AS31</f>
        <v>13</v>
      </c>
      <c r="BD30" s="75">
        <f>IF(BC30=0,"10.000",BA30/(BA30+BC30)*10)</f>
        <v>6.2857142857142856</v>
      </c>
      <c r="BE30" s="96">
        <f>RANK(BF30,$BF$6:$BF$30)</f>
        <v>1</v>
      </c>
      <c r="BF30" s="32">
        <f>AW30*1000+AV30*100+AZ31*10+BD30</f>
        <v>16466.285714285714</v>
      </c>
    </row>
    <row r="31" spans="1:58" ht="14.25" customHeight="1" thickBot="1" x14ac:dyDescent="0.2">
      <c r="A31" s="142" t="s">
        <v>147</v>
      </c>
      <c r="B31" s="34" t="s">
        <v>29</v>
      </c>
      <c r="C31" s="60">
        <v>2</v>
      </c>
      <c r="D31" s="60" t="s">
        <v>159</v>
      </c>
      <c r="E31" s="60">
        <v>4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1</v>
      </c>
      <c r="K31" s="36" t="s">
        <v>136</v>
      </c>
      <c r="L31" s="34" t="s">
        <v>29</v>
      </c>
      <c r="M31" s="60">
        <v>6</v>
      </c>
      <c r="N31" s="60" t="s">
        <v>159</v>
      </c>
      <c r="O31" s="60">
        <v>0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2</v>
      </c>
      <c r="X31" s="60" t="s">
        <v>159</v>
      </c>
      <c r="Y31" s="60">
        <v>4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6</v>
      </c>
      <c r="AH31" s="60" t="s">
        <v>159</v>
      </c>
      <c r="AI31" s="60">
        <v>0</v>
      </c>
      <c r="AJ31" s="36" t="s">
        <v>136</v>
      </c>
      <c r="AK31" s="34" t="s">
        <v>29</v>
      </c>
      <c r="AL31" s="60">
        <v>4</v>
      </c>
      <c r="AM31" s="60" t="s">
        <v>159</v>
      </c>
      <c r="AN31" s="60">
        <v>4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scale="9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4D61-D17E-4400-81AB-335C65E42C7C}">
  <sheetPr>
    <pageSetUpPr fitToPage="1"/>
  </sheetPr>
  <dimension ref="A1:BF37"/>
  <sheetViews>
    <sheetView topLeftCell="A2" zoomScale="75" workbookViewId="0">
      <selection activeCell="AN32" sqref="AN32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/>
      <c r="S5" s="24"/>
      <c r="T5" s="24"/>
      <c r="U5" s="25"/>
      <c r="V5" s="52"/>
      <c r="W5" s="56"/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148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1</v>
      </c>
      <c r="S6" s="59" t="s">
        <v>159</v>
      </c>
      <c r="T6" s="59">
        <v>2</v>
      </c>
      <c r="U6" s="25"/>
      <c r="V6" s="23"/>
      <c r="W6" s="59"/>
      <c r="X6" s="59" t="s">
        <v>159</v>
      </c>
      <c r="Y6" s="59"/>
      <c r="Z6" s="25"/>
      <c r="AA6" s="23"/>
      <c r="AB6" s="59">
        <v>0</v>
      </c>
      <c r="AC6" s="59" t="s">
        <v>159</v>
      </c>
      <c r="AD6" s="59">
        <v>3</v>
      </c>
      <c r="AE6" s="25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0</v>
      </c>
      <c r="AM6" s="59" t="s">
        <v>159</v>
      </c>
      <c r="AN6" s="59">
        <v>3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10</v>
      </c>
      <c r="AV6" s="29">
        <f>+C5+H5+M5+R5+W5+AB5+AG5+AL5+AQ5</f>
        <v>1</v>
      </c>
      <c r="AW6" s="30">
        <f>+AU6+AV6</f>
        <v>11</v>
      </c>
      <c r="AX6" s="29">
        <f>+C6+H6+M6+R6+W6+AB6+AG6+AL6+AQ6</f>
        <v>3</v>
      </c>
      <c r="AY6" s="29" t="s">
        <v>31</v>
      </c>
      <c r="AZ6" s="29">
        <f>+E6+J6+O6+T6+Y6+AD6+AI6+AN6+AS6</f>
        <v>12</v>
      </c>
      <c r="BA6" s="31">
        <f>+C7+H7+M7+R7+W7+AB7+AG7+AL7+AQ7</f>
        <v>14</v>
      </c>
      <c r="BB6" s="29" t="s">
        <v>31</v>
      </c>
      <c r="BC6" s="30">
        <f>+E7+J7+O7+T7+Y7+AD7+AI7+AN7+AS7</f>
        <v>25</v>
      </c>
      <c r="BD6" s="75">
        <f>IF(BC6=0,"10.000",BA6/(BA6+BC6)*10)</f>
        <v>3.5897435897435899</v>
      </c>
      <c r="BE6" s="96">
        <f>RANK(BF6,$BF$6:$BF$30)</f>
        <v>9</v>
      </c>
      <c r="BF6" s="32">
        <f>AW6*1000+AV6*100+AZ7*10+BD6</f>
        <v>11013.589743589744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3</v>
      </c>
      <c r="S7" s="60" t="s">
        <v>159</v>
      </c>
      <c r="T7" s="60">
        <v>4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3</v>
      </c>
      <c r="AC7" s="60" t="s">
        <v>159</v>
      </c>
      <c r="AD7" s="60">
        <v>6</v>
      </c>
      <c r="AE7" s="36" t="s">
        <v>136</v>
      </c>
      <c r="AF7" s="34" t="s">
        <v>29</v>
      </c>
      <c r="AG7" s="60">
        <v>2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1</v>
      </c>
      <c r="AM7" s="60" t="s">
        <v>159</v>
      </c>
      <c r="AN7" s="60">
        <v>6</v>
      </c>
      <c r="AO7" s="36" t="s">
        <v>136</v>
      </c>
      <c r="AP7" s="34" t="s">
        <v>29</v>
      </c>
      <c r="AQ7" s="60">
        <v>5</v>
      </c>
      <c r="AR7" s="60" t="s">
        <v>159</v>
      </c>
      <c r="AS7" s="60">
        <v>3</v>
      </c>
      <c r="AT7" s="36" t="s">
        <v>136</v>
      </c>
      <c r="AU7" s="76"/>
      <c r="AV7" s="77"/>
      <c r="AW7" s="78"/>
      <c r="AX7" s="77"/>
      <c r="AY7" s="77"/>
      <c r="AZ7" s="79">
        <f>+AX6-AZ6</f>
        <v>-9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149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0</v>
      </c>
      <c r="N9" s="59" t="s">
        <v>159</v>
      </c>
      <c r="O9" s="59">
        <v>3</v>
      </c>
      <c r="P9" s="25"/>
      <c r="Q9" s="23"/>
      <c r="R9" s="59"/>
      <c r="S9" s="59" t="s">
        <v>159</v>
      </c>
      <c r="T9" s="59"/>
      <c r="U9" s="25"/>
      <c r="V9" s="23"/>
      <c r="W9" s="59">
        <v>2</v>
      </c>
      <c r="X9" s="59" t="s">
        <v>159</v>
      </c>
      <c r="Y9" s="59">
        <v>1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3</v>
      </c>
      <c r="AW9" s="30">
        <f>+AU9+AV9</f>
        <v>13</v>
      </c>
      <c r="AX9" s="29">
        <f>+C9+H9+M9+R9+W9+AB9+AG9+AL9+AQ9</f>
        <v>8</v>
      </c>
      <c r="AY9" s="29" t="s">
        <v>31</v>
      </c>
      <c r="AZ9" s="29">
        <f>+E9+J9+O9+T9+Y9+AD9+AI9+AN9+AS9</f>
        <v>7</v>
      </c>
      <c r="BA9" s="31">
        <f>+C10+H10+M10+R10+W10+AB10+AG10+AL10+AQ10</f>
        <v>17</v>
      </c>
      <c r="BB9" s="29" t="s">
        <v>31</v>
      </c>
      <c r="BC9" s="30">
        <f>+E10+J10+O10+T10+Y10+AD10+AI10+AN10+AS10</f>
        <v>15</v>
      </c>
      <c r="BD9" s="75">
        <f>IF(BC9=0,"10.000",BA9/(BA9+BC9)*10)</f>
        <v>5.3125</v>
      </c>
      <c r="BE9" s="96">
        <f>RANK(BF9,$BF$6:$BF$30)</f>
        <v>6</v>
      </c>
      <c r="BF9" s="32">
        <f>AW9*1000+AV9*100+AZ10*10+BD9</f>
        <v>13315.3125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1</v>
      </c>
      <c r="N10" s="60" t="s">
        <v>159</v>
      </c>
      <c r="O10" s="60">
        <v>6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4</v>
      </c>
      <c r="X10" s="60" t="s">
        <v>159</v>
      </c>
      <c r="Y10" s="60">
        <v>2</v>
      </c>
      <c r="Z10" s="36" t="s">
        <v>136</v>
      </c>
      <c r="AA10" s="34" t="s">
        <v>29</v>
      </c>
      <c r="AB10" s="60">
        <v>2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4</v>
      </c>
      <c r="AH10" s="60" t="s">
        <v>159</v>
      </c>
      <c r="AI10" s="60">
        <v>2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1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119</v>
      </c>
      <c r="B12" s="23"/>
      <c r="C12" s="59"/>
      <c r="D12" s="59" t="s">
        <v>159</v>
      </c>
      <c r="E12" s="59"/>
      <c r="F12" s="25"/>
      <c r="G12" s="23"/>
      <c r="H12" s="59">
        <v>3</v>
      </c>
      <c r="I12" s="59" t="s">
        <v>159</v>
      </c>
      <c r="J12" s="59">
        <v>0</v>
      </c>
      <c r="K12" s="25"/>
      <c r="L12" s="23"/>
      <c r="M12" s="24"/>
      <c r="N12" s="24"/>
      <c r="O12" s="24"/>
      <c r="P12" s="24"/>
      <c r="Q12" s="23"/>
      <c r="R12" s="59">
        <v>2</v>
      </c>
      <c r="S12" s="59" t="s">
        <v>159</v>
      </c>
      <c r="T12" s="59">
        <v>1</v>
      </c>
      <c r="U12" s="25"/>
      <c r="V12" s="23"/>
      <c r="W12" s="59">
        <v>3</v>
      </c>
      <c r="X12" s="59" t="s">
        <v>159</v>
      </c>
      <c r="Y12" s="59">
        <v>0</v>
      </c>
      <c r="Z12" s="25"/>
      <c r="AA12" s="23"/>
      <c r="AB12" s="59">
        <v>2</v>
      </c>
      <c r="AC12" s="59" t="s">
        <v>159</v>
      </c>
      <c r="AD12" s="59">
        <v>1</v>
      </c>
      <c r="AE12" s="25"/>
      <c r="AF12" s="23"/>
      <c r="AG12" s="59"/>
      <c r="AH12" s="59" t="s">
        <v>159</v>
      </c>
      <c r="AI12" s="59"/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>
        <v>2</v>
      </c>
      <c r="AR12" s="59" t="s">
        <v>28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5</v>
      </c>
      <c r="AW12" s="30">
        <f>+AU12+AV12</f>
        <v>17</v>
      </c>
      <c r="AX12" s="29">
        <f>+C12+H12+M12+R12+W12+AB12+AG12+AL12+AQ12</f>
        <v>13</v>
      </c>
      <c r="AY12" s="29" t="s">
        <v>31</v>
      </c>
      <c r="AZ12" s="29">
        <f>+E12+J12+O12+T12+Y12+AD12+AI12+AN12+AS12</f>
        <v>5</v>
      </c>
      <c r="BA12" s="31">
        <f>+C13+H13+M13+R13+W13+AB13+AG13+AL13+AQ13</f>
        <v>27</v>
      </c>
      <c r="BB12" s="29" t="s">
        <v>31</v>
      </c>
      <c r="BC12" s="30">
        <f>+E13+J13+O13+T13+Y13+AD13+AI13+AN13+AS13</f>
        <v>11</v>
      </c>
      <c r="BD12" s="75">
        <f>IF(BC12=0,"10.000",BA12/(BA12+BC12)*10)</f>
        <v>7.1052631578947363</v>
      </c>
      <c r="BE12" s="96">
        <f>RANK(BF12,$BF$6:$BF$30)</f>
        <v>1</v>
      </c>
      <c r="BF12" s="32">
        <f>AW12*1000+AV12*100+AZ13*10+BD12</f>
        <v>17587.105263157893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6</v>
      </c>
      <c r="I13" s="60" t="s">
        <v>159</v>
      </c>
      <c r="J13" s="60">
        <v>1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4</v>
      </c>
      <c r="S13" s="60" t="s">
        <v>159</v>
      </c>
      <c r="T13" s="60">
        <v>2</v>
      </c>
      <c r="U13" s="36" t="s">
        <v>136</v>
      </c>
      <c r="V13" s="34" t="s">
        <v>29</v>
      </c>
      <c r="W13" s="60">
        <v>6</v>
      </c>
      <c r="X13" s="60" t="s">
        <v>159</v>
      </c>
      <c r="Y13" s="60">
        <v>0</v>
      </c>
      <c r="Z13" s="36" t="s">
        <v>136</v>
      </c>
      <c r="AA13" s="34" t="s">
        <v>29</v>
      </c>
      <c r="AB13" s="60">
        <v>4</v>
      </c>
      <c r="AC13" s="60" t="s">
        <v>159</v>
      </c>
      <c r="AD13" s="60">
        <v>2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>
        <v>5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8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>
        <v>1</v>
      </c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118</v>
      </c>
      <c r="B15" s="23"/>
      <c r="C15" s="59">
        <v>2</v>
      </c>
      <c r="D15" s="59" t="s">
        <v>159</v>
      </c>
      <c r="E15" s="59">
        <v>1</v>
      </c>
      <c r="F15" s="25"/>
      <c r="G15" s="23"/>
      <c r="H15" s="59"/>
      <c r="I15" s="59" t="s">
        <v>159</v>
      </c>
      <c r="J15" s="59"/>
      <c r="K15" s="25"/>
      <c r="L15" s="23"/>
      <c r="M15" s="59">
        <v>1</v>
      </c>
      <c r="N15" s="59" t="s">
        <v>159</v>
      </c>
      <c r="O15" s="59">
        <v>2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5"/>
      <c r="AA15" s="23"/>
      <c r="AB15" s="59"/>
      <c r="AC15" s="59" t="s">
        <v>159</v>
      </c>
      <c r="AD15" s="59"/>
      <c r="AE15" s="25"/>
      <c r="AF15" s="23"/>
      <c r="AG15" s="59">
        <v>1</v>
      </c>
      <c r="AH15" s="59" t="s">
        <v>159</v>
      </c>
      <c r="AI15" s="59">
        <v>2</v>
      </c>
      <c r="AJ15" s="25"/>
      <c r="AK15" s="23"/>
      <c r="AL15" s="59">
        <v>2</v>
      </c>
      <c r="AM15" s="59" t="s">
        <v>159</v>
      </c>
      <c r="AN15" s="59">
        <v>1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3</v>
      </c>
      <c r="AW15" s="30">
        <f>+AU15+AV15</f>
        <v>13</v>
      </c>
      <c r="AX15" s="29">
        <f>+C15+H15+M15+R15+W15+AB15+AG15+AL15+AQ15</f>
        <v>8</v>
      </c>
      <c r="AY15" s="29" t="s">
        <v>31</v>
      </c>
      <c r="AZ15" s="29">
        <f>+E15+J15+O15+T15+Y15+AD15+AI15+AN15+AS15</f>
        <v>7</v>
      </c>
      <c r="BA15" s="31">
        <f>+C16+H16+M16+R16+W16+AB16+AG16+AL16+AQ16</f>
        <v>18</v>
      </c>
      <c r="BB15" s="29" t="s">
        <v>31</v>
      </c>
      <c r="BC15" s="30">
        <f>+E16+J16+O16+T16+Y16+AD16+AI16+AN16+AS16</f>
        <v>15</v>
      </c>
      <c r="BD15" s="75">
        <f>IF(BC15=0,"10.000",BA15/(BA15+BC15)*10)</f>
        <v>5.4545454545454541</v>
      </c>
      <c r="BE15" s="96">
        <f>RANK(BF15,$BF$6:$BF$30)</f>
        <v>5</v>
      </c>
      <c r="BF15" s="32">
        <f>AW15*1000+AV15*100+AZ16*10+BD15</f>
        <v>13315.454545454546</v>
      </c>
    </row>
    <row r="16" spans="1:58" ht="14.25" customHeight="1" x14ac:dyDescent="0.2">
      <c r="A16" s="135"/>
      <c r="B16" s="34" t="s">
        <v>29</v>
      </c>
      <c r="C16" s="60">
        <v>4</v>
      </c>
      <c r="D16" s="60" t="s">
        <v>159</v>
      </c>
      <c r="E16" s="60">
        <v>3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2</v>
      </c>
      <c r="N16" s="60" t="s">
        <v>159</v>
      </c>
      <c r="O16" s="60">
        <v>4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5</v>
      </c>
      <c r="X16" s="60" t="s">
        <v>159</v>
      </c>
      <c r="Y16" s="60">
        <v>2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3</v>
      </c>
      <c r="AH16" s="60" t="s">
        <v>159</v>
      </c>
      <c r="AI16" s="60">
        <v>4</v>
      </c>
      <c r="AJ16" s="36" t="s">
        <v>136</v>
      </c>
      <c r="AK16" s="34" t="s">
        <v>29</v>
      </c>
      <c r="AL16" s="60">
        <v>4</v>
      </c>
      <c r="AM16" s="60" t="s">
        <v>159</v>
      </c>
      <c r="AN16" s="60">
        <v>2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1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/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53</v>
      </c>
      <c r="B18" s="23"/>
      <c r="C18" s="59"/>
      <c r="D18" s="59" t="s">
        <v>159</v>
      </c>
      <c r="E18" s="59"/>
      <c r="F18" s="25"/>
      <c r="G18" s="23"/>
      <c r="H18" s="59">
        <v>1</v>
      </c>
      <c r="I18" s="59" t="s">
        <v>159</v>
      </c>
      <c r="J18" s="59">
        <v>2</v>
      </c>
      <c r="K18" s="25"/>
      <c r="L18" s="23"/>
      <c r="M18" s="59">
        <v>0</v>
      </c>
      <c r="N18" s="59" t="s">
        <v>159</v>
      </c>
      <c r="O18" s="59">
        <v>3</v>
      </c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159</v>
      </c>
      <c r="AD18" s="59">
        <v>3</v>
      </c>
      <c r="AE18" s="25"/>
      <c r="AF18" s="23"/>
      <c r="AG18" s="59">
        <v>0</v>
      </c>
      <c r="AH18" s="59" t="s">
        <v>159</v>
      </c>
      <c r="AI18" s="59">
        <v>3</v>
      </c>
      <c r="AJ18" s="25"/>
      <c r="AK18" s="23"/>
      <c r="AL18" s="59"/>
      <c r="AM18" s="59" t="s">
        <v>159</v>
      </c>
      <c r="AN18" s="59"/>
      <c r="AO18" s="25"/>
      <c r="AP18" s="23"/>
      <c r="AQ18" s="59">
        <v>1</v>
      </c>
      <c r="AR18" s="59" t="s">
        <v>159</v>
      </c>
      <c r="AS18" s="59">
        <v>2</v>
      </c>
      <c r="AT18" s="24"/>
      <c r="AU18" s="74">
        <f>+B17+G17+L17+Q17+V17+AA17+AF17+AK17+AP17</f>
        <v>12</v>
      </c>
      <c r="AV18" s="29">
        <f>+C17+H17+M17+R17+W17+AB17+AG17+AL17+AQ17</f>
        <v>0</v>
      </c>
      <c r="AW18" s="30">
        <f>+AU18+AV18</f>
        <v>12</v>
      </c>
      <c r="AX18" s="29">
        <f>+C18+H18+M18+R18+W18+AB18+AG18+AL18+AQ18</f>
        <v>3</v>
      </c>
      <c r="AY18" s="29" t="s">
        <v>31</v>
      </c>
      <c r="AZ18" s="29">
        <f>+E18+J18+O18+T18+Y18+AD18+AI18+AN18+AS18</f>
        <v>15</v>
      </c>
      <c r="BA18" s="31">
        <f>+C19+H19+M19+R19+W19+AB19+AG19+AL19+AQ19</f>
        <v>7</v>
      </c>
      <c r="BB18" s="29" t="s">
        <v>31</v>
      </c>
      <c r="BC18" s="30">
        <f>+E19+J19+O19+T19+Y19+AD19+AI19+AN19+AS19</f>
        <v>32</v>
      </c>
      <c r="BD18" s="75">
        <f>IF(BC18=0,"10.000",BA18/(BA18+BC18)*10)</f>
        <v>1.7948717948717949</v>
      </c>
      <c r="BE18" s="96">
        <f>RANK(BF18,$BF$6:$BF$30)</f>
        <v>8</v>
      </c>
      <c r="BF18" s="32">
        <f>AW18*1000+AV18*100+AZ19*10+BD18</f>
        <v>11881.794871794871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2</v>
      </c>
      <c r="I19" s="60" t="s">
        <v>159</v>
      </c>
      <c r="J19" s="60">
        <v>4</v>
      </c>
      <c r="K19" s="36" t="s">
        <v>136</v>
      </c>
      <c r="L19" s="34" t="s">
        <v>29</v>
      </c>
      <c r="M19" s="60">
        <v>0</v>
      </c>
      <c r="N19" s="60" t="s">
        <v>159</v>
      </c>
      <c r="O19" s="60">
        <v>6</v>
      </c>
      <c r="P19" s="36" t="s">
        <v>136</v>
      </c>
      <c r="Q19" s="34" t="s">
        <v>29</v>
      </c>
      <c r="R19" s="60">
        <v>2</v>
      </c>
      <c r="S19" s="60" t="s">
        <v>159</v>
      </c>
      <c r="T19" s="60">
        <v>5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0</v>
      </c>
      <c r="AC19" s="60" t="s">
        <v>159</v>
      </c>
      <c r="AD19" s="60">
        <v>6</v>
      </c>
      <c r="AE19" s="36" t="s">
        <v>136</v>
      </c>
      <c r="AF19" s="34" t="s">
        <v>29</v>
      </c>
      <c r="AG19" s="60">
        <v>1</v>
      </c>
      <c r="AH19" s="60" t="s">
        <v>159</v>
      </c>
      <c r="AI19" s="60">
        <v>6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2</v>
      </c>
      <c r="AR19" s="60" t="s">
        <v>159</v>
      </c>
      <c r="AS19" s="60">
        <v>5</v>
      </c>
      <c r="AT19" s="36" t="s">
        <v>136</v>
      </c>
      <c r="AU19" s="76"/>
      <c r="AV19" s="77"/>
      <c r="AW19" s="78"/>
      <c r="AX19" s="77"/>
      <c r="AY19" s="77"/>
      <c r="AZ19" s="79">
        <f>+AX18-AZ18</f>
        <v>-12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150</v>
      </c>
      <c r="B21" s="23"/>
      <c r="C21" s="59">
        <v>3</v>
      </c>
      <c r="D21" s="59" t="s">
        <v>159</v>
      </c>
      <c r="E21" s="59">
        <v>0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1</v>
      </c>
      <c r="N21" s="59" t="s">
        <v>159</v>
      </c>
      <c r="O21" s="59">
        <v>2</v>
      </c>
      <c r="P21" s="25"/>
      <c r="Q21" s="23"/>
      <c r="R21" s="59"/>
      <c r="S21" s="59" t="s">
        <v>159</v>
      </c>
      <c r="T21" s="59"/>
      <c r="U21" s="25"/>
      <c r="V21" s="23"/>
      <c r="W21" s="59">
        <v>3</v>
      </c>
      <c r="X21" s="59" t="s">
        <v>159</v>
      </c>
      <c r="Y21" s="59">
        <v>0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1</v>
      </c>
      <c r="AM21" s="59" t="s">
        <v>159</v>
      </c>
      <c r="AN21" s="59">
        <v>2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3</v>
      </c>
      <c r="AW21" s="30">
        <f>+AU21+AV21</f>
        <v>13</v>
      </c>
      <c r="AX21" s="29">
        <f>+C21+H21+M21+R21+W21+AB21+AG21+AL21+AQ21</f>
        <v>10</v>
      </c>
      <c r="AY21" s="29" t="s">
        <v>31</v>
      </c>
      <c r="AZ21" s="29">
        <f>+E21+J21+O21+T21+Y21+AD21+AI21+AN21+AS21</f>
        <v>5</v>
      </c>
      <c r="BA21" s="31">
        <f>+C22+H22+M22+R22+W22+AB22+AG22+AL22+AQ22</f>
        <v>20</v>
      </c>
      <c r="BB21" s="29" t="s">
        <v>31</v>
      </c>
      <c r="BC21" s="30">
        <f>+E22+J22+O22+T22+Y22+AD22+AI22+AN22+AS22</f>
        <v>13</v>
      </c>
      <c r="BD21" s="75">
        <f>IF(BC21=0,"10.000",BA21/(BA21+BC21)*10)</f>
        <v>6.0606060606060606</v>
      </c>
      <c r="BE21" s="96">
        <f>RANK(BF21,$BF$6:$BF$30)</f>
        <v>4</v>
      </c>
      <c r="BF21" s="32">
        <f>AW21*1000+AV21*100+AZ22*10+BD21</f>
        <v>13356.060606060606</v>
      </c>
    </row>
    <row r="22" spans="1:58" ht="14.25" customHeight="1" x14ac:dyDescent="0.2">
      <c r="A22" s="135"/>
      <c r="B22" s="34" t="s">
        <v>29</v>
      </c>
      <c r="C22" s="60">
        <v>6</v>
      </c>
      <c r="D22" s="60" t="s">
        <v>159</v>
      </c>
      <c r="E22" s="60">
        <v>3</v>
      </c>
      <c r="F22" s="36" t="s">
        <v>136</v>
      </c>
      <c r="G22" s="34" t="s">
        <v>29</v>
      </c>
      <c r="H22" s="60">
        <v>4</v>
      </c>
      <c r="I22" s="60" t="s">
        <v>159</v>
      </c>
      <c r="J22" s="60">
        <v>2</v>
      </c>
      <c r="K22" s="36" t="s">
        <v>136</v>
      </c>
      <c r="L22" s="34" t="s">
        <v>29</v>
      </c>
      <c r="M22" s="60">
        <v>2</v>
      </c>
      <c r="N22" s="60" t="s">
        <v>159</v>
      </c>
      <c r="O22" s="60">
        <v>4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6</v>
      </c>
      <c r="X22" s="60" t="s">
        <v>159</v>
      </c>
      <c r="Y22" s="60">
        <v>0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2</v>
      </c>
      <c r="AM22" s="60" t="s">
        <v>159</v>
      </c>
      <c r="AN22" s="60">
        <v>4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5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120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2</v>
      </c>
      <c r="S24" s="59" t="s">
        <v>159</v>
      </c>
      <c r="T24" s="59">
        <v>1</v>
      </c>
      <c r="U24" s="25"/>
      <c r="V24" s="23"/>
      <c r="W24" s="59">
        <v>3</v>
      </c>
      <c r="X24" s="59" t="s">
        <v>159</v>
      </c>
      <c r="Y24" s="59">
        <v>0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10</v>
      </c>
      <c r="AV24" s="29">
        <f>+C23+H23+M23+R23+W23+AB23+AG23+AL23+AQ23</f>
        <v>4</v>
      </c>
      <c r="AW24" s="30">
        <f>+AU24+AV24</f>
        <v>14</v>
      </c>
      <c r="AX24" s="29">
        <f>+C24+H24+M24+R24+W24+AB24+AG24+AL24+AQ24</f>
        <v>11</v>
      </c>
      <c r="AY24" s="29" t="s">
        <v>31</v>
      </c>
      <c r="AZ24" s="29">
        <f>+E24+J24+O24+T24+Y24+AD24+AI24+AN24+AS24</f>
        <v>4</v>
      </c>
      <c r="BA24" s="31">
        <f>+C25+H25+M25+R25+W25+AB25+AG25+AL25+AQ25</f>
        <v>22</v>
      </c>
      <c r="BB24" s="29" t="s">
        <v>31</v>
      </c>
      <c r="BC24" s="30">
        <f>+E25+J25+O25+T25+Y25+AD25+AI25+AN25+AS25</f>
        <v>11</v>
      </c>
      <c r="BD24" s="75">
        <f>IF(BC24=0,"10.000",BA24/(BA24+BC24)*10)</f>
        <v>6.6666666666666661</v>
      </c>
      <c r="BE24" s="96">
        <f>RANK(BF24,$BF$6:$BF$30)</f>
        <v>2</v>
      </c>
      <c r="BF24" s="32">
        <f>AW24*1000+AV24*100+AZ25*10+BD24</f>
        <v>14476.666666666666</v>
      </c>
    </row>
    <row r="25" spans="1:58" ht="14.25" customHeight="1" x14ac:dyDescent="0.2">
      <c r="A25" s="138"/>
      <c r="B25" s="34" t="s">
        <v>29</v>
      </c>
      <c r="C25" s="60">
        <v>6</v>
      </c>
      <c r="D25" s="60" t="s">
        <v>159</v>
      </c>
      <c r="E25" s="60">
        <v>1</v>
      </c>
      <c r="F25" s="36" t="s">
        <v>136</v>
      </c>
      <c r="G25" s="34" t="s">
        <v>29</v>
      </c>
      <c r="H25" s="60">
        <v>2</v>
      </c>
      <c r="I25" s="60" t="s">
        <v>159</v>
      </c>
      <c r="J25" s="60">
        <v>4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4</v>
      </c>
      <c r="S25" s="60" t="s">
        <v>159</v>
      </c>
      <c r="T25" s="60">
        <v>3</v>
      </c>
      <c r="U25" s="36" t="s">
        <v>136</v>
      </c>
      <c r="V25" s="34" t="s">
        <v>29</v>
      </c>
      <c r="W25" s="60">
        <v>6</v>
      </c>
      <c r="X25" s="60" t="s">
        <v>159</v>
      </c>
      <c r="Y25" s="60">
        <v>1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7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151</v>
      </c>
      <c r="B27" s="23"/>
      <c r="C27" s="59">
        <v>3</v>
      </c>
      <c r="D27" s="59" t="s">
        <v>159</v>
      </c>
      <c r="E27" s="59">
        <v>0</v>
      </c>
      <c r="F27" s="25"/>
      <c r="G27" s="23"/>
      <c r="H27" s="59"/>
      <c r="I27" s="59" t="s">
        <v>159</v>
      </c>
      <c r="J27" s="59"/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>
        <v>1</v>
      </c>
      <c r="S27" s="59" t="s">
        <v>159</v>
      </c>
      <c r="T27" s="59">
        <v>2</v>
      </c>
      <c r="U27" s="25"/>
      <c r="V27" s="23"/>
      <c r="W27" s="59"/>
      <c r="X27" s="59" t="s">
        <v>159</v>
      </c>
      <c r="Y27" s="59"/>
      <c r="Z27" s="25"/>
      <c r="AA27" s="23"/>
      <c r="AB27" s="59">
        <v>2</v>
      </c>
      <c r="AC27" s="59" t="s">
        <v>159</v>
      </c>
      <c r="AD27" s="59">
        <v>1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2</v>
      </c>
      <c r="AR27" s="59" t="s">
        <v>159</v>
      </c>
      <c r="AS27" s="59">
        <v>1</v>
      </c>
      <c r="AT27" s="24"/>
      <c r="AU27" s="74">
        <f>+B26+G26+L26+Q26+V26+AA26+AF26+AK26+AP26</f>
        <v>10</v>
      </c>
      <c r="AV27" s="29">
        <f>+C26+H26+M26+R26+W26+AB26+AG26+AL26+AQ26</f>
        <v>4</v>
      </c>
      <c r="AW27" s="30">
        <f>+AU27+AV27</f>
        <v>14</v>
      </c>
      <c r="AX27" s="29">
        <f>+C27+H27+M27+R27+W27+AB27+AG27+AL27+AQ27</f>
        <v>10</v>
      </c>
      <c r="AY27" s="29" t="s">
        <v>31</v>
      </c>
      <c r="AZ27" s="29">
        <f>+E27+J27+O27+T27+Y27+AD27+AI27+AN27+AS27</f>
        <v>5</v>
      </c>
      <c r="BA27" s="31">
        <f>+C28+H28+M28+R28+W28+AB28+AG28+AL28+AQ28</f>
        <v>21</v>
      </c>
      <c r="BB27" s="29" t="s">
        <v>31</v>
      </c>
      <c r="BC27" s="30">
        <f>+E28+J28+O28+T28+Y28+AD28+AI28+AN28+AS28</f>
        <v>12</v>
      </c>
      <c r="BD27" s="75">
        <f>IF(BC27=0,"10.000",BA27/(BA27+BC27)*10)</f>
        <v>6.3636363636363633</v>
      </c>
      <c r="BE27" s="96">
        <f>RANK(BF27,$BF$6:$BF$30)</f>
        <v>3</v>
      </c>
      <c r="BF27" s="32">
        <f>AW27*1000+AV27*100+AZ28*10+BD27</f>
        <v>14456.363636363636</v>
      </c>
    </row>
    <row r="28" spans="1:58" ht="14.25" customHeight="1" x14ac:dyDescent="0.2">
      <c r="A28" s="138"/>
      <c r="B28" s="34" t="s">
        <v>29</v>
      </c>
      <c r="C28" s="60">
        <v>6</v>
      </c>
      <c r="D28" s="60" t="s">
        <v>159</v>
      </c>
      <c r="E28" s="60">
        <v>1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4</v>
      </c>
      <c r="N28" s="60" t="s">
        <v>159</v>
      </c>
      <c r="O28" s="60">
        <v>3</v>
      </c>
      <c r="P28" s="36" t="s">
        <v>136</v>
      </c>
      <c r="Q28" s="34" t="s">
        <v>29</v>
      </c>
      <c r="R28" s="60">
        <v>2</v>
      </c>
      <c r="S28" s="60" t="s">
        <v>159</v>
      </c>
      <c r="T28" s="60">
        <v>4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4</v>
      </c>
      <c r="AC28" s="60" t="s">
        <v>159</v>
      </c>
      <c r="AD28" s="60">
        <v>2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5</v>
      </c>
      <c r="AR28" s="60" t="s">
        <v>159</v>
      </c>
      <c r="AS28" s="60">
        <v>2</v>
      </c>
      <c r="AT28" s="36" t="s">
        <v>136</v>
      </c>
      <c r="AU28" s="76"/>
      <c r="AV28" s="77"/>
      <c r="AW28" s="78"/>
      <c r="AX28" s="77"/>
      <c r="AY28" s="77"/>
      <c r="AZ28" s="79">
        <f>+AX27-AZ27</f>
        <v>5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152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2</v>
      </c>
      <c r="X30" s="59" t="s">
        <v>159</v>
      </c>
      <c r="Y30" s="59">
        <v>1</v>
      </c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1</v>
      </c>
      <c r="AM30" s="59" t="s">
        <v>159</v>
      </c>
      <c r="AN30" s="59">
        <v>2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1</v>
      </c>
      <c r="AW30" s="30">
        <f>+AU30+AV30</f>
        <v>13</v>
      </c>
      <c r="AX30" s="29">
        <f>+C30+H30+M30+R30+W30+AB30+AG30+AL30+AQ30</f>
        <v>6</v>
      </c>
      <c r="AY30" s="29" t="s">
        <v>31</v>
      </c>
      <c r="AZ30" s="29">
        <f>+E30+J30+O30+T30+Y30+AD30+AI30+AN30+AS30</f>
        <v>12</v>
      </c>
      <c r="BA30" s="31">
        <f>+C31+H31+M31+R31+W31+AB31+AG31+AL31+AQ31</f>
        <v>15</v>
      </c>
      <c r="BB30" s="29" t="s">
        <v>31</v>
      </c>
      <c r="BC30" s="30">
        <f>+E31+J31+O31+T31+Y31+AD31+AI31+AN31+AS31</f>
        <v>27</v>
      </c>
      <c r="BD30" s="75">
        <f>IF(BC30=0,"10.000",BA30/(BA30+BC30)*10)</f>
        <v>3.5714285714285716</v>
      </c>
      <c r="BE30" s="96">
        <f>RANK(BF30,$BF$6:$BF$30)</f>
        <v>7</v>
      </c>
      <c r="BF30" s="32">
        <f>AW30*1000+AV30*100+AZ31*10+BD30</f>
        <v>13043.571428571429</v>
      </c>
    </row>
    <row r="31" spans="1:58" ht="14.25" customHeight="1" thickBot="1" x14ac:dyDescent="0.2">
      <c r="A31" s="142"/>
      <c r="B31" s="34" t="s">
        <v>29</v>
      </c>
      <c r="C31" s="60">
        <v>3</v>
      </c>
      <c r="D31" s="60" t="s">
        <v>159</v>
      </c>
      <c r="E31" s="60">
        <v>5</v>
      </c>
      <c r="F31" s="36" t="s">
        <v>136</v>
      </c>
      <c r="G31" s="34" t="s">
        <v>29</v>
      </c>
      <c r="H31" s="60">
        <v>1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5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5</v>
      </c>
      <c r="X31" s="60" t="s">
        <v>159</v>
      </c>
      <c r="Y31" s="60">
        <v>2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2</v>
      </c>
      <c r="AM31" s="60" t="s">
        <v>159</v>
      </c>
      <c r="AN31" s="60">
        <v>5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-6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43307086614173229" right="0.31496062992125984" top="0.74803149606299213" bottom="0.51181102362204722" header="0.51181102362204722" footer="0.51181102362204722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152C-23DA-4251-8EB4-93995EDA9F70}">
  <sheetPr>
    <pageSetUpPr fitToPage="1"/>
  </sheetPr>
  <dimension ref="A1:BF37"/>
  <sheetViews>
    <sheetView zoomScale="75" workbookViewId="0">
      <selection activeCell="R6" sqref="R6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/>
      <c r="S5" s="24"/>
      <c r="T5" s="24"/>
      <c r="U5" s="25"/>
      <c r="V5" s="52"/>
      <c r="W5" s="56"/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155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0</v>
      </c>
      <c r="S6" s="59" t="s">
        <v>159</v>
      </c>
      <c r="T6" s="59">
        <v>3</v>
      </c>
      <c r="U6" s="25"/>
      <c r="V6" s="23"/>
      <c r="W6" s="59"/>
      <c r="X6" s="59" t="s">
        <v>159</v>
      </c>
      <c r="Y6" s="59"/>
      <c r="Z6" s="25"/>
      <c r="AA6" s="23"/>
      <c r="AB6" s="59">
        <v>1</v>
      </c>
      <c r="AC6" s="59" t="s">
        <v>159</v>
      </c>
      <c r="AD6" s="59">
        <v>2</v>
      </c>
      <c r="AE6" s="25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1</v>
      </c>
      <c r="AM6" s="59" t="s">
        <v>159</v>
      </c>
      <c r="AN6" s="59">
        <v>2</v>
      </c>
      <c r="AO6" s="25"/>
      <c r="AP6" s="23"/>
      <c r="AQ6" s="59">
        <v>2</v>
      </c>
      <c r="AR6" s="59" t="s">
        <v>159</v>
      </c>
      <c r="AS6" s="59">
        <v>1</v>
      </c>
      <c r="AT6" s="24"/>
      <c r="AU6" s="74">
        <f>+B5+G5+L5+Q5+V5+AA5+AF5+AK5+AP5</f>
        <v>10</v>
      </c>
      <c r="AV6" s="29">
        <f>+C5+H5+M5+R5+W5+AB5+AG5+AL5+AQ5</f>
        <v>1</v>
      </c>
      <c r="AW6" s="30">
        <f>+AU6+AV6</f>
        <v>11</v>
      </c>
      <c r="AX6" s="29">
        <f>+C6+H6+M6+R6+W6+AB6+AG6+AL6+AQ6</f>
        <v>4</v>
      </c>
      <c r="AY6" s="29" t="s">
        <v>31</v>
      </c>
      <c r="AZ6" s="29">
        <f>+E6+J6+O6+T6+Y6+AD6+AI6+AN6+AS6</f>
        <v>11</v>
      </c>
      <c r="BA6" s="31">
        <f>+C7+H7+M7+R7+W7+AB7+AG7+AL7+AQ7</f>
        <v>10</v>
      </c>
      <c r="BB6" s="29" t="s">
        <v>31</v>
      </c>
      <c r="BC6" s="30">
        <f>+E7+J7+O7+T7+Y7+AD7+AI7+AN7+AS7</f>
        <v>22</v>
      </c>
      <c r="BD6" s="75">
        <f>IF(BC6=0,"10.000",BA6/(BA6+BC6)*10)</f>
        <v>3.125</v>
      </c>
      <c r="BE6" s="96">
        <f>RANK(BF6,$BF$6:$BF$30)</f>
        <v>8</v>
      </c>
      <c r="BF6" s="32">
        <f>AW6*1000+AV6*100+AZ7*10+BD6</f>
        <v>11033.125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1</v>
      </c>
      <c r="S7" s="60" t="s">
        <v>159</v>
      </c>
      <c r="T7" s="60">
        <v>6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2</v>
      </c>
      <c r="AC7" s="60" t="s">
        <v>159</v>
      </c>
      <c r="AD7" s="60">
        <v>4</v>
      </c>
      <c r="AE7" s="36" t="s">
        <v>136</v>
      </c>
      <c r="AF7" s="34" t="s">
        <v>29</v>
      </c>
      <c r="AG7" s="60">
        <v>1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34" t="s">
        <v>29</v>
      </c>
      <c r="AQ7" s="60">
        <v>4</v>
      </c>
      <c r="AR7" s="60" t="s">
        <v>159</v>
      </c>
      <c r="AS7" s="60">
        <v>2</v>
      </c>
      <c r="AT7" s="36" t="s">
        <v>136</v>
      </c>
      <c r="AU7" s="76"/>
      <c r="AV7" s="77"/>
      <c r="AW7" s="78"/>
      <c r="AX7" s="77"/>
      <c r="AY7" s="77"/>
      <c r="AZ7" s="79">
        <f>+AX6-AZ6</f>
        <v>-7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/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153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2</v>
      </c>
      <c r="N9" s="59" t="s">
        <v>159</v>
      </c>
      <c r="O9" s="59">
        <v>1</v>
      </c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1</v>
      </c>
      <c r="AH9" s="59" t="s">
        <v>159</v>
      </c>
      <c r="AI9" s="59">
        <v>2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2</v>
      </c>
      <c r="AW9" s="30">
        <f>+AU9+AV9</f>
        <v>12</v>
      </c>
      <c r="AX9" s="29">
        <f>+C9+H9+M9+R9+W9+AB9+AG9+AL9+AQ9</f>
        <v>8</v>
      </c>
      <c r="AY9" s="29" t="s">
        <v>31</v>
      </c>
      <c r="AZ9" s="29">
        <f>+E9+J9+O9+T9+Y9+AD9+AI9+AN9+AS9</f>
        <v>7</v>
      </c>
      <c r="BA9" s="31">
        <f>+C10+H10+M10+R10+W10+AB10+AG10+AL10+AQ10</f>
        <v>19</v>
      </c>
      <c r="BB9" s="29" t="s">
        <v>31</v>
      </c>
      <c r="BC9" s="30">
        <f>+E10+J10+O10+T10+Y10+AD10+AI10+AN10+AS10</f>
        <v>17</v>
      </c>
      <c r="BD9" s="75">
        <f>IF(BC9=0,"10.000",BA9/(BA9+BC9)*10)</f>
        <v>5.2777777777777777</v>
      </c>
      <c r="BE9" s="96">
        <f>RANK(BF9,$BF$6:$BF$30)</f>
        <v>7</v>
      </c>
      <c r="BF9" s="32">
        <f>AW9*1000+AV9*100+AZ10*10+BD9</f>
        <v>12215.277777777777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5</v>
      </c>
      <c r="N10" s="60" t="s">
        <v>159</v>
      </c>
      <c r="O10" s="60">
        <v>3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3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3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2</v>
      </c>
      <c r="AH10" s="60" t="s">
        <v>159</v>
      </c>
      <c r="AI10" s="60">
        <v>4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2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/>
      <c r="S11" s="43"/>
      <c r="T11" s="43"/>
      <c r="U11" s="43"/>
      <c r="V11" s="53">
        <v>2</v>
      </c>
      <c r="W11" s="57"/>
      <c r="X11" s="43"/>
      <c r="Y11" s="43"/>
      <c r="Z11" s="43"/>
      <c r="AA11" s="53">
        <v>2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122</v>
      </c>
      <c r="B12" s="23"/>
      <c r="C12" s="59"/>
      <c r="D12" s="59" t="s">
        <v>159</v>
      </c>
      <c r="E12" s="59"/>
      <c r="F12" s="25"/>
      <c r="G12" s="23"/>
      <c r="H12" s="59">
        <v>1</v>
      </c>
      <c r="I12" s="59" t="s">
        <v>159</v>
      </c>
      <c r="J12" s="59">
        <v>2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5"/>
      <c r="V12" s="23"/>
      <c r="W12" s="59">
        <v>0</v>
      </c>
      <c r="X12" s="59" t="s">
        <v>159</v>
      </c>
      <c r="Y12" s="59">
        <v>3</v>
      </c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/>
      <c r="AH12" s="59" t="s">
        <v>159</v>
      </c>
      <c r="AI12" s="59"/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1</v>
      </c>
      <c r="AW12" s="30">
        <f>+AU12+AV12</f>
        <v>13</v>
      </c>
      <c r="AX12" s="29">
        <f>+C12+H12+M12+R12+W12+AB12+AG12+AL12+AQ12</f>
        <v>5</v>
      </c>
      <c r="AY12" s="29" t="s">
        <v>31</v>
      </c>
      <c r="AZ12" s="29">
        <f>+E12+J12+O12+T12+Y12+AD12+AI12+AN12+AS12</f>
        <v>13</v>
      </c>
      <c r="BA12" s="31">
        <f>+C13+H13+M13+R13+W13+AB13+AG13+AL13+AQ13</f>
        <v>11</v>
      </c>
      <c r="BB12" s="29" t="s">
        <v>31</v>
      </c>
      <c r="BC12" s="30">
        <f>+E13+J13+O13+T13+Y13+AD13+AI13+AN13+AS13</f>
        <v>28</v>
      </c>
      <c r="BD12" s="75">
        <f>IF(BC12=0,"10.000",BA12/(BA12+BC12)*10)</f>
        <v>2.8205128205128203</v>
      </c>
      <c r="BE12" s="96">
        <f>RANK(BF12,$BF$6:$BF$30)</f>
        <v>6</v>
      </c>
      <c r="BF12" s="32">
        <f>AW12*1000+AV12*100+AZ13*10+BD12</f>
        <v>13022.820512820514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3</v>
      </c>
      <c r="I13" s="60" t="s">
        <v>159</v>
      </c>
      <c r="J13" s="60">
        <v>5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>
        <v>0</v>
      </c>
      <c r="X13" s="60" t="s">
        <v>159</v>
      </c>
      <c r="Y13" s="60">
        <v>6</v>
      </c>
      <c r="Z13" s="36" t="s">
        <v>136</v>
      </c>
      <c r="AA13" s="34" t="s">
        <v>29</v>
      </c>
      <c r="AB13" s="60">
        <v>2</v>
      </c>
      <c r="AC13" s="60" t="s">
        <v>159</v>
      </c>
      <c r="AD13" s="60">
        <v>5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-8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>
        <v>1</v>
      </c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125</v>
      </c>
      <c r="B15" s="23"/>
      <c r="C15" s="59">
        <v>3</v>
      </c>
      <c r="D15" s="59" t="s">
        <v>159</v>
      </c>
      <c r="E15" s="59">
        <v>0</v>
      </c>
      <c r="F15" s="25"/>
      <c r="G15" s="23"/>
      <c r="H15" s="59"/>
      <c r="I15" s="59" t="s">
        <v>159</v>
      </c>
      <c r="J15" s="59"/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2</v>
      </c>
      <c r="AH15" s="59" t="s">
        <v>159</v>
      </c>
      <c r="AI15" s="59">
        <v>1</v>
      </c>
      <c r="AJ15" s="25"/>
      <c r="AK15" s="23"/>
      <c r="AL15" s="59">
        <v>3</v>
      </c>
      <c r="AM15" s="59" t="s">
        <v>159</v>
      </c>
      <c r="AN15" s="59">
        <v>0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4</v>
      </c>
      <c r="AW15" s="30">
        <f>+AU15+AV15</f>
        <v>14</v>
      </c>
      <c r="AX15" s="29">
        <f>+C15+H15+M15+R15+W15+AB15+AG15+AL15+AQ15</f>
        <v>12</v>
      </c>
      <c r="AY15" s="29" t="s">
        <v>31</v>
      </c>
      <c r="AZ15" s="29">
        <f>+E15+J15+O15+T15+Y15+AD15+AI15+AN15+AS15</f>
        <v>3</v>
      </c>
      <c r="BA15" s="31">
        <f>+C16+H16+M16+R16+W16+AB16+AG16+AL16+AQ16</f>
        <v>25</v>
      </c>
      <c r="BB15" s="29" t="s">
        <v>31</v>
      </c>
      <c r="BC15" s="30">
        <f>+E16+J16+O16+T16+Y16+AD16+AI16+AN16+AS16</f>
        <v>9</v>
      </c>
      <c r="BD15" s="75">
        <f>IF(BC15=0,"10.000",BA15/(BA15+BC15)*10)</f>
        <v>7.3529411764705888</v>
      </c>
      <c r="BE15" s="96">
        <f>RANK(BF15,$BF$6:$BF$30)</f>
        <v>2</v>
      </c>
      <c r="BF15" s="32">
        <f>AW15*1000+AV15*100+AZ16*10+BD15</f>
        <v>14497.35294117647</v>
      </c>
    </row>
    <row r="16" spans="1:58" ht="14.25" customHeight="1" x14ac:dyDescent="0.2">
      <c r="A16" s="135"/>
      <c r="B16" s="34" t="s">
        <v>29</v>
      </c>
      <c r="C16" s="60">
        <v>6</v>
      </c>
      <c r="D16" s="60" t="s">
        <v>159</v>
      </c>
      <c r="E16" s="60">
        <v>1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6</v>
      </c>
      <c r="N16" s="60" t="s">
        <v>159</v>
      </c>
      <c r="O16" s="60">
        <v>0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4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5</v>
      </c>
      <c r="AH16" s="60" t="s">
        <v>159</v>
      </c>
      <c r="AI16" s="60">
        <v>3</v>
      </c>
      <c r="AJ16" s="36" t="s">
        <v>136</v>
      </c>
      <c r="AK16" s="34" t="s">
        <v>29</v>
      </c>
      <c r="AL16" s="60">
        <v>6</v>
      </c>
      <c r="AM16" s="60" t="s">
        <v>159</v>
      </c>
      <c r="AN16" s="60">
        <v>1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9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>
        <v>1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124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3</v>
      </c>
      <c r="N18" s="59" t="s">
        <v>159</v>
      </c>
      <c r="O18" s="59">
        <v>0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3</v>
      </c>
      <c r="AC18" s="59" t="s">
        <v>159</v>
      </c>
      <c r="AD18" s="59">
        <v>0</v>
      </c>
      <c r="AE18" s="25"/>
      <c r="AF18" s="23"/>
      <c r="AG18" s="59">
        <v>2</v>
      </c>
      <c r="AH18" s="59" t="s">
        <v>159</v>
      </c>
      <c r="AI18" s="59">
        <v>1</v>
      </c>
      <c r="AJ18" s="25"/>
      <c r="AK18" s="23"/>
      <c r="AL18" s="59"/>
      <c r="AM18" s="59" t="s">
        <v>159</v>
      </c>
      <c r="AN18" s="59"/>
      <c r="AO18" s="25"/>
      <c r="AP18" s="23"/>
      <c r="AQ18" s="59">
        <v>3</v>
      </c>
      <c r="AR18" s="59" t="s">
        <v>159</v>
      </c>
      <c r="AS18" s="59">
        <v>0</v>
      </c>
      <c r="AT18" s="24"/>
      <c r="AU18" s="74">
        <f>+B17+G17+L17+Q17+V17+AA17+AF17+AK17+AP17</f>
        <v>12</v>
      </c>
      <c r="AV18" s="29">
        <f>+C17+H17+M17+R17+W17+AB17+AG17+AL17+AQ17</f>
        <v>6</v>
      </c>
      <c r="AW18" s="30">
        <f>+AU18+AV18</f>
        <v>18</v>
      </c>
      <c r="AX18" s="29">
        <f>+C18+H18+M18+R18+W18+AB18+AG18+AL18+AQ18</f>
        <v>15</v>
      </c>
      <c r="AY18" s="29" t="s">
        <v>31</v>
      </c>
      <c r="AZ18" s="29">
        <f>+E18+J18+O18+T18+Y18+AD18+AI18+AN18+AS18</f>
        <v>3</v>
      </c>
      <c r="BA18" s="31">
        <f>+C19+H19+M19+R19+W19+AB19+AG19+AL19+AQ19</f>
        <v>31</v>
      </c>
      <c r="BB18" s="29" t="s">
        <v>31</v>
      </c>
      <c r="BC18" s="30">
        <f>+E19+J19+O19+T19+Y19+AD19+AI19+AN19+AS19</f>
        <v>9</v>
      </c>
      <c r="BD18" s="75">
        <f>IF(BC18=0,"10.000",BA18/(BA18+BC18)*10)</f>
        <v>7.75</v>
      </c>
      <c r="BE18" s="96">
        <f>RANK(BF18,$BF$6:$BF$30)</f>
        <v>1</v>
      </c>
      <c r="BF18" s="32">
        <f>AW18*1000+AV18*100+AZ19*10+BD18</f>
        <v>18727.75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4</v>
      </c>
      <c r="I19" s="60" t="s">
        <v>159</v>
      </c>
      <c r="J19" s="60">
        <v>3</v>
      </c>
      <c r="K19" s="36" t="s">
        <v>136</v>
      </c>
      <c r="L19" s="34" t="s">
        <v>29</v>
      </c>
      <c r="M19" s="60">
        <v>6</v>
      </c>
      <c r="N19" s="60" t="s">
        <v>159</v>
      </c>
      <c r="O19" s="60">
        <v>0</v>
      </c>
      <c r="P19" s="36" t="s">
        <v>136</v>
      </c>
      <c r="Q19" s="34" t="s">
        <v>29</v>
      </c>
      <c r="R19" s="60">
        <v>4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6</v>
      </c>
      <c r="AC19" s="60" t="s">
        <v>159</v>
      </c>
      <c r="AD19" s="60">
        <v>1</v>
      </c>
      <c r="AE19" s="36" t="s">
        <v>136</v>
      </c>
      <c r="AF19" s="34" t="s">
        <v>29</v>
      </c>
      <c r="AG19" s="60">
        <v>5</v>
      </c>
      <c r="AH19" s="60" t="s">
        <v>159</v>
      </c>
      <c r="AI19" s="60">
        <v>3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6</v>
      </c>
      <c r="AR19" s="60" t="s">
        <v>159</v>
      </c>
      <c r="AS19" s="60">
        <v>0</v>
      </c>
      <c r="AT19" s="36" t="s">
        <v>136</v>
      </c>
      <c r="AU19" s="76"/>
      <c r="AV19" s="77"/>
      <c r="AW19" s="78"/>
      <c r="AX19" s="77"/>
      <c r="AY19" s="77"/>
      <c r="AZ19" s="79">
        <f>+AX18-AZ18</f>
        <v>12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121</v>
      </c>
      <c r="B21" s="23"/>
      <c r="C21" s="59">
        <v>2</v>
      </c>
      <c r="D21" s="59" t="s">
        <v>159</v>
      </c>
      <c r="E21" s="59">
        <v>1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/>
      <c r="S21" s="59" t="s">
        <v>159</v>
      </c>
      <c r="T21" s="59"/>
      <c r="U21" s="25"/>
      <c r="V21" s="23"/>
      <c r="W21" s="59">
        <v>0</v>
      </c>
      <c r="X21" s="59" t="s">
        <v>159</v>
      </c>
      <c r="Y21" s="59">
        <v>3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2</v>
      </c>
      <c r="AM21" s="59" t="s">
        <v>159</v>
      </c>
      <c r="AN21" s="59">
        <v>1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4</v>
      </c>
      <c r="AW21" s="30">
        <f>+AU21+AV21</f>
        <v>14</v>
      </c>
      <c r="AX21" s="29">
        <f>+C21+H21+M21+R21+W21+AB21+AG21+AL21+AQ21</f>
        <v>8</v>
      </c>
      <c r="AY21" s="29" t="s">
        <v>31</v>
      </c>
      <c r="AZ21" s="29">
        <f>+E21+J21+O21+T21+Y21+AD21+AI21+AN21+AS21</f>
        <v>7</v>
      </c>
      <c r="BA21" s="31">
        <f>+C22+H22+M22+R22+W22+AB22+AG22+AL22+AQ22</f>
        <v>18</v>
      </c>
      <c r="BB21" s="29" t="s">
        <v>31</v>
      </c>
      <c r="BC21" s="30">
        <f>+E22+J22+O22+T22+Y22+AD22+AI22+AN22+AS22</f>
        <v>15</v>
      </c>
      <c r="BD21" s="75">
        <f>IF(BC21=0,"10.000",BA21/(BA21+BC21)*10)</f>
        <v>5.4545454545454541</v>
      </c>
      <c r="BE21" s="96">
        <f>RANK(BF21,$BF$6:$BF$30)</f>
        <v>3</v>
      </c>
      <c r="BF21" s="32">
        <f>AW21*1000+AV21*100+AZ22*10+BD21</f>
        <v>14415.454545454546</v>
      </c>
    </row>
    <row r="22" spans="1:58" ht="14.25" customHeight="1" x14ac:dyDescent="0.2">
      <c r="A22" s="135"/>
      <c r="B22" s="34" t="s">
        <v>29</v>
      </c>
      <c r="C22" s="60">
        <v>4</v>
      </c>
      <c r="D22" s="60" t="s">
        <v>159</v>
      </c>
      <c r="E22" s="60">
        <v>2</v>
      </c>
      <c r="F22" s="36" t="s">
        <v>136</v>
      </c>
      <c r="G22" s="34" t="s">
        <v>29</v>
      </c>
      <c r="H22" s="60">
        <v>4</v>
      </c>
      <c r="I22" s="60" t="s">
        <v>188</v>
      </c>
      <c r="J22" s="60">
        <v>3</v>
      </c>
      <c r="K22" s="36" t="s">
        <v>136</v>
      </c>
      <c r="L22" s="34" t="s">
        <v>29</v>
      </c>
      <c r="M22" s="60">
        <v>5</v>
      </c>
      <c r="N22" s="60" t="s">
        <v>159</v>
      </c>
      <c r="O22" s="60">
        <v>2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1</v>
      </c>
      <c r="X22" s="60" t="s">
        <v>159</v>
      </c>
      <c r="Y22" s="60">
        <v>6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1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154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2</v>
      </c>
      <c r="I24" s="59" t="s">
        <v>159</v>
      </c>
      <c r="J24" s="59">
        <v>1</v>
      </c>
      <c r="K24" s="25"/>
      <c r="L24" s="23"/>
      <c r="M24" s="59"/>
      <c r="N24" s="59" t="s">
        <v>159</v>
      </c>
      <c r="O24" s="59"/>
      <c r="P24" s="25"/>
      <c r="Q24" s="23"/>
      <c r="R24" s="59">
        <v>1</v>
      </c>
      <c r="S24" s="59" t="s">
        <v>159</v>
      </c>
      <c r="T24" s="59">
        <v>2</v>
      </c>
      <c r="U24" s="25"/>
      <c r="V24" s="23"/>
      <c r="W24" s="59">
        <v>1</v>
      </c>
      <c r="X24" s="59" t="s">
        <v>159</v>
      </c>
      <c r="Y24" s="59">
        <v>2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10</v>
      </c>
      <c r="AV24" s="29">
        <f>+C23+H23+M23+R23+W23+AB23+AG23+AL23+AQ23</f>
        <v>3</v>
      </c>
      <c r="AW24" s="30">
        <f>+AU24+AV24</f>
        <v>13</v>
      </c>
      <c r="AX24" s="29">
        <f>+C24+H24+M24+R24+W24+AB24+AG24+AL24+AQ24</f>
        <v>9</v>
      </c>
      <c r="AY24" s="29" t="s">
        <v>31</v>
      </c>
      <c r="AZ24" s="29">
        <f>+E24+J24+O24+T24+Y24+AD24+AI24+AN24+AS24</f>
        <v>6</v>
      </c>
      <c r="BA24" s="31">
        <f>+C25+H25+M25+R25+W25+AB25+AG25+AL25+AQ25</f>
        <v>20</v>
      </c>
      <c r="BB24" s="29" t="s">
        <v>31</v>
      </c>
      <c r="BC24" s="30">
        <f>+E25+J25+O25+T25+Y25+AD25+AI25+AN25+AS25</f>
        <v>15</v>
      </c>
      <c r="BD24" s="75">
        <f>IF(BC24=0,"10.000",BA24/(BA24+BC24)*10)</f>
        <v>5.7142857142857135</v>
      </c>
      <c r="BE24" s="96">
        <f>RANK(BF24,$BF$6:$BF$30)</f>
        <v>4</v>
      </c>
      <c r="BF24" s="32">
        <f>AW24*1000+AV24*100+AZ25*10+BD24</f>
        <v>13335.714285714286</v>
      </c>
    </row>
    <row r="25" spans="1:58" ht="14.25" customHeight="1" x14ac:dyDescent="0.2">
      <c r="A25" s="138"/>
      <c r="B25" s="34" t="s">
        <v>29</v>
      </c>
      <c r="C25" s="60">
        <v>6</v>
      </c>
      <c r="D25" s="60" t="s">
        <v>159</v>
      </c>
      <c r="E25" s="60">
        <v>1</v>
      </c>
      <c r="F25" s="36" t="s">
        <v>136</v>
      </c>
      <c r="G25" s="34" t="s">
        <v>29</v>
      </c>
      <c r="H25" s="60">
        <v>4</v>
      </c>
      <c r="I25" s="60" t="s">
        <v>188</v>
      </c>
      <c r="J25" s="60">
        <v>2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3</v>
      </c>
      <c r="S25" s="60" t="s">
        <v>159</v>
      </c>
      <c r="T25" s="60">
        <v>5</v>
      </c>
      <c r="U25" s="36" t="s">
        <v>136</v>
      </c>
      <c r="V25" s="34" t="s">
        <v>29</v>
      </c>
      <c r="W25" s="60">
        <v>3</v>
      </c>
      <c r="X25" s="60" t="s">
        <v>159</v>
      </c>
      <c r="Y25" s="60">
        <v>5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3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156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/>
      <c r="I27" s="59" t="s">
        <v>28</v>
      </c>
      <c r="J27" s="59"/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>
        <v>0</v>
      </c>
      <c r="S27" s="59" t="s">
        <v>159</v>
      </c>
      <c r="T27" s="59">
        <v>3</v>
      </c>
      <c r="U27" s="25"/>
      <c r="V27" s="23"/>
      <c r="W27" s="59"/>
      <c r="X27" s="59" t="s">
        <v>159</v>
      </c>
      <c r="Y27" s="59"/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3</v>
      </c>
      <c r="AR27" s="59" t="s">
        <v>159</v>
      </c>
      <c r="AS27" s="59">
        <v>0</v>
      </c>
      <c r="AT27" s="24"/>
      <c r="AU27" s="74">
        <f>+B26+G26+L26+Q26+V26+AA26+AF26+AK26+AP26</f>
        <v>10</v>
      </c>
      <c r="AV27" s="29">
        <f>+C26+H26+M26+R26+W26+AB26+AG26+AL26+AQ26</f>
        <v>3</v>
      </c>
      <c r="AW27" s="30">
        <f>+AU27+AV27</f>
        <v>13</v>
      </c>
      <c r="AX27" s="29">
        <f>+C27+H27+M27+R27+W27+AB27+AG27+AL27+AQ27</f>
        <v>8</v>
      </c>
      <c r="AY27" s="29" t="s">
        <v>31</v>
      </c>
      <c r="AZ27" s="29">
        <f>+E27+J27+O27+T27+Y27+AD27+AI27+AN27+AS27</f>
        <v>7</v>
      </c>
      <c r="BA27" s="31">
        <f>+C28+H28+M28+R28+W28+AB28+AG28+AL28+AQ28</f>
        <v>17</v>
      </c>
      <c r="BB27" s="29" t="s">
        <v>31</v>
      </c>
      <c r="BC27" s="30">
        <f>+E28+J28+O28+T28+Y28+AD28+AI28+AN28+AS28</f>
        <v>14</v>
      </c>
      <c r="BD27" s="75">
        <f>IF(BC27=0,"10.000",BA27/(BA27+BC27)*10)</f>
        <v>5.4838709677419351</v>
      </c>
      <c r="BE27" s="96">
        <f>RANK(BF27,$BF$6:$BF$30)</f>
        <v>5</v>
      </c>
      <c r="BF27" s="32">
        <f>AW27*1000+AV27*100+AZ28*10+BD27</f>
        <v>13315.483870967742</v>
      </c>
    </row>
    <row r="28" spans="1:58" ht="14.25" customHeight="1" x14ac:dyDescent="0.2">
      <c r="A28" s="138"/>
      <c r="B28" s="34" t="s">
        <v>29</v>
      </c>
      <c r="C28" s="60">
        <v>4</v>
      </c>
      <c r="D28" s="60" t="s">
        <v>159</v>
      </c>
      <c r="E28" s="60">
        <v>2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4</v>
      </c>
      <c r="N28" s="60" t="s">
        <v>159</v>
      </c>
      <c r="O28" s="60">
        <v>2</v>
      </c>
      <c r="P28" s="36" t="s">
        <v>136</v>
      </c>
      <c r="Q28" s="34" t="s">
        <v>29</v>
      </c>
      <c r="R28" s="60">
        <v>1</v>
      </c>
      <c r="S28" s="60" t="s">
        <v>159</v>
      </c>
      <c r="T28" s="60">
        <v>6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2</v>
      </c>
      <c r="AC28" s="60" t="s">
        <v>159</v>
      </c>
      <c r="AD28" s="60">
        <v>4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6</v>
      </c>
      <c r="AR28" s="60" t="s">
        <v>159</v>
      </c>
      <c r="AS28" s="60">
        <v>0</v>
      </c>
      <c r="AT28" s="36" t="s">
        <v>136</v>
      </c>
      <c r="AU28" s="76"/>
      <c r="AV28" s="77"/>
      <c r="AW28" s="78"/>
      <c r="AX28" s="77"/>
      <c r="AY28" s="77"/>
      <c r="AZ28" s="79">
        <f>+AX27-AZ27</f>
        <v>1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/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157</v>
      </c>
      <c r="B30" s="23"/>
      <c r="C30" s="59">
        <v>1</v>
      </c>
      <c r="D30" s="59" t="s">
        <v>159</v>
      </c>
      <c r="E30" s="59">
        <v>2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0</v>
      </c>
      <c r="X30" s="59" t="s">
        <v>159</v>
      </c>
      <c r="Y30" s="59">
        <v>3</v>
      </c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/>
      <c r="AM30" s="59" t="s">
        <v>159</v>
      </c>
      <c r="AN30" s="59"/>
      <c r="AO30" s="25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0</v>
      </c>
      <c r="AW30" s="30">
        <f>+AU30+AV30</f>
        <v>10</v>
      </c>
      <c r="AX30" s="29">
        <f>+C30+H30+M30+R30+W30+AB30+AG30+AL30+AQ30</f>
        <v>3</v>
      </c>
      <c r="AY30" s="29" t="s">
        <v>31</v>
      </c>
      <c r="AZ30" s="29">
        <f>+E30+J30+O30+T30+Y30+AD30+AI30+AN30+AS30</f>
        <v>12</v>
      </c>
      <c r="BA30" s="31">
        <f>+C31+H31+M31+R31+W31+AB31+AG31+AL31+AQ31</f>
        <v>8</v>
      </c>
      <c r="BB30" s="29" t="s">
        <v>31</v>
      </c>
      <c r="BC30" s="30">
        <f>+E31+J31+O31+T31+Y31+AD31+AI31+AN31+AS31</f>
        <v>24</v>
      </c>
      <c r="BD30" s="75">
        <f>IF(BC30=0,"10.000",BA30/(BA30+BC30)*10)</f>
        <v>2.5</v>
      </c>
      <c r="BE30" s="96">
        <f>RANK(BF30,$BF$6:$BF$30)</f>
        <v>9</v>
      </c>
      <c r="BF30" s="32">
        <f>AW30*1000+AV30*100+AZ31*10+BD30</f>
        <v>9912.5</v>
      </c>
    </row>
    <row r="31" spans="1:58" ht="14.25" customHeight="1" thickBot="1" x14ac:dyDescent="0.2">
      <c r="A31" s="142" t="s">
        <v>158</v>
      </c>
      <c r="B31" s="34" t="s">
        <v>29</v>
      </c>
      <c r="C31" s="60">
        <v>2</v>
      </c>
      <c r="D31" s="60" t="s">
        <v>159</v>
      </c>
      <c r="E31" s="60">
        <v>4</v>
      </c>
      <c r="F31" s="36" t="s">
        <v>136</v>
      </c>
      <c r="G31" s="34" t="s">
        <v>29</v>
      </c>
      <c r="H31" s="60">
        <v>2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0</v>
      </c>
      <c r="X31" s="60" t="s">
        <v>159</v>
      </c>
      <c r="Y31" s="60">
        <v>6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/>
      <c r="AM31" s="60" t="s">
        <v>159</v>
      </c>
      <c r="AN31" s="60"/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-9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31496062992125984" top="0.74803149606299213" bottom="0.51181102362204722" header="0.51181102362204722" footer="0.51181102362204722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2EBC-52D6-4B0D-9247-90493D9BC0B7}">
  <sheetPr>
    <pageSetUpPr fitToPage="1"/>
  </sheetPr>
  <dimension ref="A1:BF37"/>
  <sheetViews>
    <sheetView zoomScale="75" workbookViewId="0">
      <selection activeCell="BK20" sqref="BK20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160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3</v>
      </c>
      <c r="S6" s="59" t="s">
        <v>159</v>
      </c>
      <c r="T6" s="59">
        <v>0</v>
      </c>
      <c r="U6" s="25"/>
      <c r="V6" s="23"/>
      <c r="W6" s="59"/>
      <c r="X6" s="59" t="s">
        <v>159</v>
      </c>
      <c r="Y6" s="59"/>
      <c r="Z6" s="25"/>
      <c r="AA6" s="23"/>
      <c r="AB6" s="59">
        <v>2</v>
      </c>
      <c r="AC6" s="59" t="s">
        <v>159</v>
      </c>
      <c r="AD6" s="59">
        <v>1</v>
      </c>
      <c r="AE6" s="25"/>
      <c r="AF6" s="23"/>
      <c r="AG6" s="59">
        <v>1</v>
      </c>
      <c r="AH6" s="59" t="s">
        <v>159</v>
      </c>
      <c r="AI6" s="59">
        <v>2</v>
      </c>
      <c r="AJ6" s="25"/>
      <c r="AK6" s="23"/>
      <c r="AL6" s="59">
        <v>2</v>
      </c>
      <c r="AM6" s="59" t="s">
        <v>159</v>
      </c>
      <c r="AN6" s="59">
        <v>1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10</v>
      </c>
      <c r="AV6" s="29">
        <f>+C5+H5+M5+R5+W5+AB5+AG5+AL5+AQ5</f>
        <v>4</v>
      </c>
      <c r="AW6" s="30">
        <f>+AU6+AV6</f>
        <v>14</v>
      </c>
      <c r="AX6" s="29">
        <f>+C6+H6+M6+R6+W6+AB6+AG6+AL6+AQ6</f>
        <v>11</v>
      </c>
      <c r="AY6" s="29" t="s">
        <v>31</v>
      </c>
      <c r="AZ6" s="29">
        <f>+E6+J6+O6+T6+Y6+AD6+AI6+AN6+AS6</f>
        <v>4</v>
      </c>
      <c r="BA6" s="31">
        <f>+C7+H7+M7+R7+W7+AB7+AG7+AL7+AQ7</f>
        <v>23</v>
      </c>
      <c r="BB6" s="29" t="s">
        <v>31</v>
      </c>
      <c r="BC6" s="30">
        <f>+E7+J7+O7+T7+Y7+AD7+AI7+AN7+AS7</f>
        <v>10</v>
      </c>
      <c r="BD6" s="75">
        <f>IF(BC6=0,"10.000",BA6/(BA6+BC6)*10)</f>
        <v>6.9696969696969706</v>
      </c>
      <c r="BE6" s="96">
        <f>RANK(BF6,$BF$6:$BF$30)</f>
        <v>4</v>
      </c>
      <c r="BF6" s="32">
        <f>AW6*1000+AV6*100+AZ7*10+BD6</f>
        <v>14476.969696969696</v>
      </c>
    </row>
    <row r="7" spans="1:58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6</v>
      </c>
      <c r="S7" s="60" t="s">
        <v>159</v>
      </c>
      <c r="T7" s="60">
        <v>1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4</v>
      </c>
      <c r="AC7" s="60" t="s">
        <v>159</v>
      </c>
      <c r="AD7" s="60">
        <v>3</v>
      </c>
      <c r="AE7" s="36" t="s">
        <v>136</v>
      </c>
      <c r="AF7" s="34" t="s">
        <v>29</v>
      </c>
      <c r="AG7" s="60">
        <v>2</v>
      </c>
      <c r="AH7" s="60" t="s">
        <v>159</v>
      </c>
      <c r="AI7" s="60">
        <v>4</v>
      </c>
      <c r="AJ7" s="36" t="s">
        <v>136</v>
      </c>
      <c r="AK7" s="34" t="s">
        <v>29</v>
      </c>
      <c r="AL7" s="60">
        <v>5</v>
      </c>
      <c r="AM7" s="60" t="s">
        <v>159</v>
      </c>
      <c r="AN7" s="60">
        <v>2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7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/>
      <c r="X8" s="24"/>
      <c r="Y8" s="24"/>
      <c r="Z8" s="24"/>
      <c r="AA8" s="52">
        <v>2</v>
      </c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123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1</v>
      </c>
      <c r="N9" s="59" t="s">
        <v>159</v>
      </c>
      <c r="O9" s="59">
        <v>2</v>
      </c>
      <c r="P9" s="25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2</v>
      </c>
      <c r="AW9" s="30">
        <f>+AU9+AV9</f>
        <v>12</v>
      </c>
      <c r="AX9" s="29">
        <f>+C9+H9+M9+R9+W9+AB9+AG9+AL9+AQ9</f>
        <v>8</v>
      </c>
      <c r="AY9" s="29" t="s">
        <v>31</v>
      </c>
      <c r="AZ9" s="29">
        <f>+E9+J9+O9+T9+Y9+AD9+AI9+AN9+AS9</f>
        <v>7</v>
      </c>
      <c r="BA9" s="31">
        <f>+C10+H10+M10+R10+W10+AB10+AG10+AL10+AQ10</f>
        <v>17</v>
      </c>
      <c r="BB9" s="29" t="s">
        <v>31</v>
      </c>
      <c r="BC9" s="30">
        <f>+E10+J10+O10+T10+Y10+AD10+AI10+AN10+AS10</f>
        <v>16</v>
      </c>
      <c r="BD9" s="75">
        <f>IF(BC9=0,"10.000",BA9/(BA9+BC9)*10)</f>
        <v>5.1515151515151514</v>
      </c>
      <c r="BE9" s="96">
        <f>RANK(BF9,$BF$6:$BF$30)</f>
        <v>6</v>
      </c>
      <c r="BF9" s="32">
        <f>AW9*1000+AV9*100+AZ10*10+BD9</f>
        <v>12215.151515151516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2</v>
      </c>
      <c r="N10" s="60" t="s">
        <v>159</v>
      </c>
      <c r="O10" s="60">
        <v>4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2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3</v>
      </c>
      <c r="AC10" s="60" t="s">
        <v>159</v>
      </c>
      <c r="AD10" s="60">
        <v>5</v>
      </c>
      <c r="AE10" s="36" t="s">
        <v>136</v>
      </c>
      <c r="AF10" s="34" t="s">
        <v>29</v>
      </c>
      <c r="AG10" s="60">
        <v>4</v>
      </c>
      <c r="AH10" s="60" t="s">
        <v>159</v>
      </c>
      <c r="AI10" s="60">
        <v>3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0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32" t="s">
        <v>19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/>
      <c r="AG11" s="57"/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0" t="s">
        <v>131</v>
      </c>
      <c r="B12" s="23"/>
      <c r="C12" s="59"/>
      <c r="D12" s="59" t="s">
        <v>159</v>
      </c>
      <c r="E12" s="59"/>
      <c r="F12" s="25"/>
      <c r="G12" s="23"/>
      <c r="H12" s="59">
        <v>2</v>
      </c>
      <c r="I12" s="59" t="s">
        <v>159</v>
      </c>
      <c r="J12" s="59">
        <v>1</v>
      </c>
      <c r="K12" s="25"/>
      <c r="L12" s="23"/>
      <c r="M12" s="24"/>
      <c r="N12" s="24"/>
      <c r="O12" s="24"/>
      <c r="P12" s="24"/>
      <c r="Q12" s="23"/>
      <c r="R12" s="59">
        <v>3</v>
      </c>
      <c r="S12" s="59" t="s">
        <v>159</v>
      </c>
      <c r="T12" s="59">
        <v>0</v>
      </c>
      <c r="U12" s="25"/>
      <c r="V12" s="23"/>
      <c r="W12" s="59">
        <v>2</v>
      </c>
      <c r="X12" s="59" t="s">
        <v>159</v>
      </c>
      <c r="Y12" s="59">
        <v>1</v>
      </c>
      <c r="Z12" s="25"/>
      <c r="AA12" s="23"/>
      <c r="AB12" s="59">
        <v>2</v>
      </c>
      <c r="AC12" s="59" t="s">
        <v>159</v>
      </c>
      <c r="AD12" s="59">
        <v>1</v>
      </c>
      <c r="AE12" s="25"/>
      <c r="AF12" s="23"/>
      <c r="AG12" s="59"/>
      <c r="AH12" s="59" t="s">
        <v>159</v>
      </c>
      <c r="AI12" s="59"/>
      <c r="AJ12" s="25"/>
      <c r="AK12" s="23"/>
      <c r="AL12" s="59">
        <v>2</v>
      </c>
      <c r="AM12" s="59" t="s">
        <v>159</v>
      </c>
      <c r="AN12" s="59">
        <v>1</v>
      </c>
      <c r="AO12" s="25"/>
      <c r="AP12" s="23"/>
      <c r="AQ12" s="59">
        <v>2</v>
      </c>
      <c r="AR12" s="59" t="s">
        <v>159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6</v>
      </c>
      <c r="AW12" s="30">
        <f>+AU12+AV12</f>
        <v>18</v>
      </c>
      <c r="AX12" s="29">
        <f>+C12+H12+M12+R12+W12+AB12+AG12+AL12+AQ12</f>
        <v>13</v>
      </c>
      <c r="AY12" s="29" t="s">
        <v>31</v>
      </c>
      <c r="AZ12" s="29">
        <f>+E12+J12+O12+T12+Y12+AD12+AI12+AN12+AS12</f>
        <v>5</v>
      </c>
      <c r="BA12" s="31">
        <f>+C13+H13+M13+R13+W13+AB13+AG13+AL13+AQ13</f>
        <v>26</v>
      </c>
      <c r="BB12" s="29" t="s">
        <v>31</v>
      </c>
      <c r="BC12" s="30">
        <f>+E13+J13+O13+T13+Y13+AD13+AI13+AN13+AS13</f>
        <v>11</v>
      </c>
      <c r="BD12" s="75">
        <f>IF(BC12=0,"10.000",BA12/(BA12+BC12)*10)</f>
        <v>7.0270270270270272</v>
      </c>
      <c r="BE12" s="96">
        <f>RANK(BF12,$BF$6:$BF$30)</f>
        <v>1</v>
      </c>
      <c r="BF12" s="32">
        <f>AW12*1000+AV12*100+AZ13*10+BD12</f>
        <v>18687.027027027027</v>
      </c>
    </row>
    <row r="13" spans="1:58" ht="14.25" customHeight="1" x14ac:dyDescent="0.2">
      <c r="A13" s="131" t="s">
        <v>130</v>
      </c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4</v>
      </c>
      <c r="I13" s="60" t="s">
        <v>159</v>
      </c>
      <c r="J13" s="60">
        <v>2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6</v>
      </c>
      <c r="S13" s="60" t="s">
        <v>159</v>
      </c>
      <c r="T13" s="60">
        <v>0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2</v>
      </c>
      <c r="Z13" s="36" t="s">
        <v>136</v>
      </c>
      <c r="AA13" s="34" t="s">
        <v>29</v>
      </c>
      <c r="AB13" s="60">
        <v>4</v>
      </c>
      <c r="AC13" s="60" t="s">
        <v>159</v>
      </c>
      <c r="AD13" s="60">
        <v>3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4</v>
      </c>
      <c r="AM13" s="60" t="s">
        <v>159</v>
      </c>
      <c r="AN13" s="60">
        <v>2</v>
      </c>
      <c r="AO13" s="36" t="s">
        <v>136</v>
      </c>
      <c r="AP13" s="34" t="s">
        <v>29</v>
      </c>
      <c r="AQ13" s="60">
        <v>4</v>
      </c>
      <c r="AR13" s="60" t="s">
        <v>159</v>
      </c>
      <c r="AS13" s="60">
        <v>2</v>
      </c>
      <c r="AT13" s="36" t="s">
        <v>136</v>
      </c>
      <c r="AU13" s="76"/>
      <c r="AV13" s="77"/>
      <c r="AW13" s="78"/>
      <c r="AX13" s="77"/>
      <c r="AY13" s="77"/>
      <c r="AZ13" s="79">
        <f>+AX12-AZ12</f>
        <v>8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/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/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126</v>
      </c>
      <c r="B15" s="23"/>
      <c r="C15" s="59">
        <v>0</v>
      </c>
      <c r="D15" s="59" t="s">
        <v>159</v>
      </c>
      <c r="E15" s="59">
        <v>3</v>
      </c>
      <c r="F15" s="25"/>
      <c r="G15" s="23"/>
      <c r="H15" s="59"/>
      <c r="I15" s="59" t="s">
        <v>159</v>
      </c>
      <c r="J15" s="59"/>
      <c r="K15" s="25"/>
      <c r="L15" s="23"/>
      <c r="M15" s="59">
        <v>0</v>
      </c>
      <c r="N15" s="59" t="s">
        <v>159</v>
      </c>
      <c r="O15" s="59">
        <v>3</v>
      </c>
      <c r="P15" s="25"/>
      <c r="Q15" s="23"/>
      <c r="R15" s="24"/>
      <c r="S15" s="24"/>
      <c r="T15" s="24"/>
      <c r="U15" s="24"/>
      <c r="V15" s="23"/>
      <c r="W15" s="59">
        <v>0</v>
      </c>
      <c r="X15" s="59" t="s">
        <v>159</v>
      </c>
      <c r="Y15" s="59">
        <v>3</v>
      </c>
      <c r="Z15" s="25"/>
      <c r="AA15" s="23"/>
      <c r="AB15" s="59"/>
      <c r="AC15" s="59" t="s">
        <v>159</v>
      </c>
      <c r="AD15" s="59"/>
      <c r="AE15" s="25"/>
      <c r="AF15" s="23"/>
      <c r="AG15" s="59">
        <v>0</v>
      </c>
      <c r="AH15" s="59" t="s">
        <v>159</v>
      </c>
      <c r="AI15" s="59">
        <v>3</v>
      </c>
      <c r="AJ15" s="25"/>
      <c r="AK15" s="23"/>
      <c r="AL15" s="59">
        <v>2</v>
      </c>
      <c r="AM15" s="59" t="s">
        <v>159</v>
      </c>
      <c r="AN15" s="59">
        <v>1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1</v>
      </c>
      <c r="AW15" s="30">
        <f>+AU15+AV15</f>
        <v>11</v>
      </c>
      <c r="AX15" s="29">
        <f>+C15+H15+M15+R15+W15+AB15+AG15+AL15+AQ15</f>
        <v>2</v>
      </c>
      <c r="AY15" s="29" t="s">
        <v>31</v>
      </c>
      <c r="AZ15" s="29">
        <f>+E15+J15+O15+T15+Y15+AD15+AI15+AN15+AS15</f>
        <v>13</v>
      </c>
      <c r="BA15" s="31">
        <f>+C16+H16+M16+R16+W16+AB16+AG16+AL16+AQ16</f>
        <v>6</v>
      </c>
      <c r="BB15" s="29" t="s">
        <v>31</v>
      </c>
      <c r="BC15" s="30">
        <f>+E16+J16+O16+T16+Y16+AD16+AI16+AN16+AS16</f>
        <v>26</v>
      </c>
      <c r="BD15" s="75">
        <f>IF(BC15=0,"10.000",BA15/(BA15+BC15)*10)</f>
        <v>1.875</v>
      </c>
      <c r="BE15" s="96">
        <f>RANK(BF15,$BF$6:$BF$30)</f>
        <v>7</v>
      </c>
      <c r="BF15" s="32">
        <f>AW15*1000+AV15*100+AZ16*10+BD15</f>
        <v>10991.875</v>
      </c>
    </row>
    <row r="16" spans="1:58" ht="14.25" customHeight="1" x14ac:dyDescent="0.2">
      <c r="A16" s="131" t="s">
        <v>132</v>
      </c>
      <c r="B16" s="34" t="s">
        <v>29</v>
      </c>
      <c r="C16" s="60">
        <v>1</v>
      </c>
      <c r="D16" s="60" t="s">
        <v>159</v>
      </c>
      <c r="E16" s="60">
        <v>6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0</v>
      </c>
      <c r="N16" s="60" t="s">
        <v>159</v>
      </c>
      <c r="O16" s="60">
        <v>6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0</v>
      </c>
      <c r="X16" s="60" t="s">
        <v>159</v>
      </c>
      <c r="Y16" s="60">
        <v>6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0</v>
      </c>
      <c r="AH16" s="60" t="s">
        <v>159</v>
      </c>
      <c r="AI16" s="60">
        <v>6</v>
      </c>
      <c r="AJ16" s="36" t="s">
        <v>136</v>
      </c>
      <c r="AK16" s="34" t="s">
        <v>29</v>
      </c>
      <c r="AL16" s="60">
        <v>5</v>
      </c>
      <c r="AM16" s="60" t="s">
        <v>159</v>
      </c>
      <c r="AN16" s="60">
        <v>2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-11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>
        <v>2</v>
      </c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/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129</v>
      </c>
      <c r="B18" s="23"/>
      <c r="C18" s="59"/>
      <c r="D18" s="59" t="s">
        <v>159</v>
      </c>
      <c r="E18" s="59"/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1</v>
      </c>
      <c r="N18" s="59" t="s">
        <v>159</v>
      </c>
      <c r="O18" s="59">
        <v>2</v>
      </c>
      <c r="P18" s="25"/>
      <c r="Q18" s="23"/>
      <c r="R18" s="59">
        <v>3</v>
      </c>
      <c r="S18" s="59" t="s">
        <v>159</v>
      </c>
      <c r="T18" s="59">
        <v>0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>
        <v>1</v>
      </c>
      <c r="AH18" s="59" t="s">
        <v>159</v>
      </c>
      <c r="AI18" s="59">
        <v>2</v>
      </c>
      <c r="AJ18" s="25"/>
      <c r="AK18" s="23"/>
      <c r="AL18" s="59"/>
      <c r="AM18" s="59" t="s">
        <v>159</v>
      </c>
      <c r="AN18" s="59"/>
      <c r="AO18" s="25"/>
      <c r="AP18" s="23"/>
      <c r="AQ18" s="59">
        <v>2</v>
      </c>
      <c r="AR18" s="59" t="s">
        <v>159</v>
      </c>
      <c r="AS18" s="59">
        <v>1</v>
      </c>
      <c r="AT18" s="24"/>
      <c r="AU18" s="74">
        <f>+B17+G17+L17+Q17+V17+AA17+AF17+AK17+AP17</f>
        <v>12</v>
      </c>
      <c r="AV18" s="29">
        <f>+C17+H17+M17+R17+W17+AB17+AG17+AL17+AQ17</f>
        <v>3</v>
      </c>
      <c r="AW18" s="30">
        <f>+AU18+AV18</f>
        <v>15</v>
      </c>
      <c r="AX18" s="29">
        <f>+C18+H18+M18+R18+W18+AB18+AG18+AL18+AQ18</f>
        <v>10</v>
      </c>
      <c r="AY18" s="29" t="s">
        <v>31</v>
      </c>
      <c r="AZ18" s="29">
        <f>+E18+J18+O18+T18+Y18+AD18+AI18+AN18+AS18</f>
        <v>8</v>
      </c>
      <c r="BA18" s="31">
        <f>+C19+H19+M19+R19+W19+AB19+AG19+AL19+AQ19</f>
        <v>21</v>
      </c>
      <c r="BB18" s="29" t="s">
        <v>31</v>
      </c>
      <c r="BC18" s="30">
        <f>+E19+J19+O19+T19+Y19+AD19+AI19+AN19+AS19</f>
        <v>18</v>
      </c>
      <c r="BD18" s="75">
        <f>IF(BC18=0,"10.000",BA18/(BA18+BC18)*10)</f>
        <v>5.3846153846153841</v>
      </c>
      <c r="BE18" s="96">
        <f>RANK(BF18,$BF$6:$BF$30)</f>
        <v>2</v>
      </c>
      <c r="BF18" s="32">
        <f>AW18*1000+AV18*100+AZ19*10+BD18</f>
        <v>15325.384615384615</v>
      </c>
    </row>
    <row r="19" spans="1:58" ht="14.25" customHeight="1" x14ac:dyDescent="0.2">
      <c r="A19" s="138" t="s">
        <v>130</v>
      </c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4</v>
      </c>
      <c r="I19" s="60" t="s">
        <v>159</v>
      </c>
      <c r="J19" s="60">
        <v>2</v>
      </c>
      <c r="K19" s="36" t="s">
        <v>136</v>
      </c>
      <c r="L19" s="34" t="s">
        <v>29</v>
      </c>
      <c r="M19" s="60">
        <v>2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6</v>
      </c>
      <c r="S19" s="60" t="s">
        <v>159</v>
      </c>
      <c r="T19" s="60">
        <v>0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3</v>
      </c>
      <c r="AC19" s="60" t="s">
        <v>159</v>
      </c>
      <c r="AD19" s="60">
        <v>5</v>
      </c>
      <c r="AE19" s="36" t="s">
        <v>136</v>
      </c>
      <c r="AF19" s="34" t="s">
        <v>29</v>
      </c>
      <c r="AG19" s="60">
        <v>2</v>
      </c>
      <c r="AH19" s="60" t="s">
        <v>159</v>
      </c>
      <c r="AI19" s="60">
        <v>5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4</v>
      </c>
      <c r="AR19" s="60" t="s">
        <v>159</v>
      </c>
      <c r="AS19" s="60">
        <v>2</v>
      </c>
      <c r="AT19" s="36" t="s">
        <v>136</v>
      </c>
      <c r="AU19" s="76"/>
      <c r="AV19" s="77"/>
      <c r="AW19" s="78"/>
      <c r="AX19" s="77"/>
      <c r="AY19" s="77"/>
      <c r="AZ19" s="79">
        <f>+AX18-AZ18</f>
        <v>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/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/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161</v>
      </c>
      <c r="B21" s="23"/>
      <c r="C21" s="59">
        <v>1</v>
      </c>
      <c r="D21" s="59" t="s">
        <v>159</v>
      </c>
      <c r="E21" s="59">
        <v>2</v>
      </c>
      <c r="F21" s="25"/>
      <c r="G21" s="23"/>
      <c r="H21" s="59">
        <v>2</v>
      </c>
      <c r="I21" s="59" t="s">
        <v>188</v>
      </c>
      <c r="J21" s="59">
        <v>1</v>
      </c>
      <c r="K21" s="25"/>
      <c r="L21" s="23"/>
      <c r="M21" s="59">
        <v>1</v>
      </c>
      <c r="N21" s="59" t="s">
        <v>159</v>
      </c>
      <c r="O21" s="59">
        <v>2</v>
      </c>
      <c r="P21" s="25"/>
      <c r="Q21" s="23"/>
      <c r="R21" s="59"/>
      <c r="S21" s="59" t="s">
        <v>159</v>
      </c>
      <c r="T21" s="59"/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3</v>
      </c>
      <c r="AM21" s="59" t="s">
        <v>159</v>
      </c>
      <c r="AN21" s="59">
        <v>0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3</v>
      </c>
      <c r="AW21" s="30">
        <f>+AU21+AV21</f>
        <v>13</v>
      </c>
      <c r="AX21" s="29">
        <f>+C21+H21+M21+R21+W21+AB21+AG21+AL21+AQ21</f>
        <v>9</v>
      </c>
      <c r="AY21" s="29" t="s">
        <v>31</v>
      </c>
      <c r="AZ21" s="29">
        <f>+E21+J21+O21+T21+Y21+AD21+AI21+AN21+AS21</f>
        <v>6</v>
      </c>
      <c r="BA21" s="31">
        <f>+C22+H22+M22+R22+W22+AB22+AG22+AL22+AQ22</f>
        <v>22</v>
      </c>
      <c r="BB21" s="29" t="s">
        <v>31</v>
      </c>
      <c r="BC21" s="30">
        <f>+E22+J22+O22+T22+Y22+AD22+AI22+AN22+AS22</f>
        <v>14</v>
      </c>
      <c r="BD21" s="75">
        <f>IF(BC21=0,"10.000",BA21/(BA21+BC21)*10)</f>
        <v>6.1111111111111116</v>
      </c>
      <c r="BE21" s="96">
        <f>RANK(BF21,$BF$6:$BF$30)</f>
        <v>5</v>
      </c>
      <c r="BF21" s="32">
        <f>AW21*1000+AV21*100+AZ22*10+BD21</f>
        <v>13336.111111111111</v>
      </c>
    </row>
    <row r="22" spans="1:58" ht="14.25" customHeight="1" x14ac:dyDescent="0.2">
      <c r="A22" s="135" t="s">
        <v>147</v>
      </c>
      <c r="B22" s="34" t="s">
        <v>29</v>
      </c>
      <c r="C22" s="60">
        <v>3</v>
      </c>
      <c r="D22" s="60" t="s">
        <v>159</v>
      </c>
      <c r="E22" s="60">
        <v>4</v>
      </c>
      <c r="F22" s="36" t="s">
        <v>136</v>
      </c>
      <c r="G22" s="34" t="s">
        <v>29</v>
      </c>
      <c r="H22" s="60">
        <v>5</v>
      </c>
      <c r="I22" s="60" t="s">
        <v>159</v>
      </c>
      <c r="J22" s="60">
        <v>3</v>
      </c>
      <c r="K22" s="36" t="s">
        <v>136</v>
      </c>
      <c r="L22" s="34" t="s">
        <v>29</v>
      </c>
      <c r="M22" s="60">
        <v>3</v>
      </c>
      <c r="N22" s="60" t="s">
        <v>159</v>
      </c>
      <c r="O22" s="60">
        <v>4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5</v>
      </c>
      <c r="X22" s="60" t="s">
        <v>159</v>
      </c>
      <c r="Y22" s="60">
        <v>3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6</v>
      </c>
      <c r="AM22" s="60" t="s">
        <v>159</v>
      </c>
      <c r="AN22" s="60">
        <v>0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3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162</v>
      </c>
      <c r="B24" s="23"/>
      <c r="C24" s="59">
        <v>2</v>
      </c>
      <c r="D24" s="59" t="s">
        <v>159</v>
      </c>
      <c r="E24" s="59">
        <v>1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3</v>
      </c>
      <c r="S24" s="59" t="s">
        <v>159</v>
      </c>
      <c r="T24" s="59">
        <v>0</v>
      </c>
      <c r="U24" s="25"/>
      <c r="V24" s="23"/>
      <c r="W24" s="59">
        <v>2</v>
      </c>
      <c r="X24" s="59" t="s">
        <v>159</v>
      </c>
      <c r="Y24" s="59">
        <v>1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3</v>
      </c>
      <c r="AR24" s="59" t="s">
        <v>159</v>
      </c>
      <c r="AS24" s="59">
        <v>0</v>
      </c>
      <c r="AT24" s="24"/>
      <c r="AU24" s="74">
        <f>+B23+G23+L23+Q23+V23+AA23+AF23+AK23+AP23</f>
        <v>10</v>
      </c>
      <c r="AV24" s="29">
        <f>+C23+H23+M23+R23+W23+AB23+AG23+AL23+AQ23</f>
        <v>4</v>
      </c>
      <c r="AW24" s="30">
        <f>+AU24+AV24</f>
        <v>14</v>
      </c>
      <c r="AX24" s="29">
        <f>+C24+H24+M24+R24+W24+AB24+AG24+AL24+AQ24</f>
        <v>11</v>
      </c>
      <c r="AY24" s="29" t="s">
        <v>31</v>
      </c>
      <c r="AZ24" s="29">
        <f>+E24+J24+O24+T24+Y24+AD24+AI24+AN24+AS24</f>
        <v>4</v>
      </c>
      <c r="BA24" s="31">
        <f>+C25+H25+M25+R25+W25+AB25+AG25+AL25+AQ25</f>
        <v>24</v>
      </c>
      <c r="BB24" s="29" t="s">
        <v>31</v>
      </c>
      <c r="BC24" s="30">
        <f>+E25+J25+O25+T25+Y25+AD25+AI25+AN25+AS25</f>
        <v>9</v>
      </c>
      <c r="BD24" s="75">
        <f>IF(BC24=0,"10.000",BA24/(BA24+BC24)*10)</f>
        <v>7.2727272727272734</v>
      </c>
      <c r="BE24" s="96">
        <f>RANK(BF24,$BF$6:$BF$30)</f>
        <v>3</v>
      </c>
      <c r="BF24" s="32">
        <f>AW24*1000+AV24*100+AZ25*10+BD24</f>
        <v>14477.272727272728</v>
      </c>
    </row>
    <row r="25" spans="1:58" ht="14.25" customHeight="1" x14ac:dyDescent="0.2">
      <c r="A25" s="138"/>
      <c r="B25" s="34" t="s">
        <v>29</v>
      </c>
      <c r="C25" s="60">
        <v>4</v>
      </c>
      <c r="D25" s="60" t="s">
        <v>159</v>
      </c>
      <c r="E25" s="60">
        <v>2</v>
      </c>
      <c r="F25" s="36" t="s">
        <v>136</v>
      </c>
      <c r="G25" s="34" t="s">
        <v>29</v>
      </c>
      <c r="H25" s="60">
        <v>3</v>
      </c>
      <c r="I25" s="60" t="s">
        <v>159</v>
      </c>
      <c r="J25" s="60">
        <v>4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6</v>
      </c>
      <c r="S25" s="60" t="s">
        <v>159</v>
      </c>
      <c r="T25" s="60">
        <v>0</v>
      </c>
      <c r="U25" s="36" t="s">
        <v>136</v>
      </c>
      <c r="V25" s="34" t="s">
        <v>29</v>
      </c>
      <c r="W25" s="60">
        <v>5</v>
      </c>
      <c r="X25" s="60" t="s">
        <v>159</v>
      </c>
      <c r="Y25" s="60">
        <v>2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6</v>
      </c>
      <c r="AR25" s="60" t="s">
        <v>159</v>
      </c>
      <c r="AS25" s="60">
        <v>1</v>
      </c>
      <c r="AT25" s="36" t="s">
        <v>136</v>
      </c>
      <c r="AU25" s="76"/>
      <c r="AV25" s="77"/>
      <c r="AW25" s="78"/>
      <c r="AX25" s="77"/>
      <c r="AY25" s="77"/>
      <c r="AZ25" s="79">
        <f>+AX24-AZ24</f>
        <v>7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/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/>
      <c r="N26" s="24"/>
      <c r="O26" s="24"/>
      <c r="P26" s="24"/>
      <c r="Q26" s="52">
        <v>2</v>
      </c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/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163</v>
      </c>
      <c r="B27" s="23"/>
      <c r="C27" s="59">
        <v>1</v>
      </c>
      <c r="D27" s="59" t="s">
        <v>159</v>
      </c>
      <c r="E27" s="59">
        <v>2</v>
      </c>
      <c r="F27" s="25"/>
      <c r="G27" s="23"/>
      <c r="H27" s="59"/>
      <c r="I27" s="59" t="s">
        <v>159</v>
      </c>
      <c r="J27" s="59"/>
      <c r="K27" s="25"/>
      <c r="L27" s="23"/>
      <c r="M27" s="59">
        <v>1</v>
      </c>
      <c r="N27" s="59" t="s">
        <v>159</v>
      </c>
      <c r="O27" s="59">
        <v>2</v>
      </c>
      <c r="P27" s="25"/>
      <c r="Q27" s="23"/>
      <c r="R27" s="59">
        <v>1</v>
      </c>
      <c r="S27" s="59" t="s">
        <v>159</v>
      </c>
      <c r="T27" s="59">
        <v>2</v>
      </c>
      <c r="U27" s="25"/>
      <c r="V27" s="23"/>
      <c r="W27" s="59"/>
      <c r="X27" s="59" t="s">
        <v>159</v>
      </c>
      <c r="Y27" s="59"/>
      <c r="Z27" s="25"/>
      <c r="AA27" s="23"/>
      <c r="AB27" s="59">
        <v>0</v>
      </c>
      <c r="AC27" s="59" t="s">
        <v>159</v>
      </c>
      <c r="AD27" s="59">
        <v>3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1</v>
      </c>
      <c r="AR27" s="59" t="s">
        <v>159</v>
      </c>
      <c r="AS27" s="59">
        <v>2</v>
      </c>
      <c r="AT27" s="24"/>
      <c r="AU27" s="74">
        <f>+B26+G26+L26+Q26+V26+AA26+AF26+AK26+AP26</f>
        <v>10</v>
      </c>
      <c r="AV27" s="29">
        <f>+C26+H26+M26+R26+W26+AB26+AG26+AL26+AQ26</f>
        <v>0</v>
      </c>
      <c r="AW27" s="30">
        <f>+AU27+AV27</f>
        <v>10</v>
      </c>
      <c r="AX27" s="29">
        <f>+C27+H27+M27+R27+W27+AB27+AG27+AL27+AQ27</f>
        <v>4</v>
      </c>
      <c r="AY27" s="29" t="s">
        <v>31</v>
      </c>
      <c r="AZ27" s="29">
        <f>+E27+J27+O27+T27+Y27+AD27+AI27+AN27+AS27</f>
        <v>11</v>
      </c>
      <c r="BA27" s="31">
        <f>+C28+H28+M28+R28+W28+AB28+AG28+AL28+AQ28</f>
        <v>8</v>
      </c>
      <c r="BB27" s="29" t="s">
        <v>31</v>
      </c>
      <c r="BC27" s="30">
        <f>+E28+J28+O28+T28+Y28+AD28+AI28+AN28+AS28</f>
        <v>24</v>
      </c>
      <c r="BD27" s="75">
        <f>IF(BC27=0,"10.000",BA27/(BA27+BC27)*10)</f>
        <v>2.5</v>
      </c>
      <c r="BE27" s="96">
        <f>RANK(BF27,$BF$6:$BF$30)</f>
        <v>9</v>
      </c>
      <c r="BF27" s="32">
        <f>AW27*1000+AV27*100+AZ28*10+BD27</f>
        <v>9932.5</v>
      </c>
    </row>
    <row r="28" spans="1:58" ht="14.25" customHeight="1" x14ac:dyDescent="0.2">
      <c r="A28" s="131"/>
      <c r="B28" s="34" t="s">
        <v>29</v>
      </c>
      <c r="C28" s="60">
        <v>2</v>
      </c>
      <c r="D28" s="60" t="s">
        <v>159</v>
      </c>
      <c r="E28" s="60">
        <v>5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2</v>
      </c>
      <c r="N28" s="60" t="s">
        <v>159</v>
      </c>
      <c r="O28" s="60">
        <v>4</v>
      </c>
      <c r="P28" s="36" t="s">
        <v>136</v>
      </c>
      <c r="Q28" s="34" t="s">
        <v>29</v>
      </c>
      <c r="R28" s="60">
        <v>2</v>
      </c>
      <c r="S28" s="60" t="s">
        <v>159</v>
      </c>
      <c r="T28" s="60">
        <v>5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0</v>
      </c>
      <c r="AC28" s="60" t="s">
        <v>159</v>
      </c>
      <c r="AD28" s="60">
        <v>6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2</v>
      </c>
      <c r="AR28" s="60" t="s">
        <v>159</v>
      </c>
      <c r="AS28" s="60">
        <v>4</v>
      </c>
      <c r="AT28" s="36" t="s">
        <v>136</v>
      </c>
      <c r="AU28" s="76"/>
      <c r="AV28" s="77"/>
      <c r="AW28" s="78"/>
      <c r="AX28" s="77"/>
      <c r="AY28" s="77"/>
      <c r="AZ28" s="79">
        <f>+AX27-AZ27</f>
        <v>-7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1</v>
      </c>
      <c r="C29" s="56"/>
      <c r="D29" s="24"/>
      <c r="E29" s="24"/>
      <c r="F29" s="24"/>
      <c r="G29" s="52">
        <v>1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1</v>
      </c>
      <c r="AG29" s="91"/>
      <c r="AH29" s="37"/>
      <c r="AI29" s="37"/>
      <c r="AJ29" s="37"/>
      <c r="AK29" s="54">
        <v>2</v>
      </c>
      <c r="AL29" s="91">
        <v>1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164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1</v>
      </c>
      <c r="N30" s="59" t="s">
        <v>159</v>
      </c>
      <c r="O30" s="59">
        <v>2</v>
      </c>
      <c r="P30" s="25"/>
      <c r="Q30" s="23"/>
      <c r="R30" s="59"/>
      <c r="S30" s="59" t="s">
        <v>159</v>
      </c>
      <c r="T30" s="59"/>
      <c r="U30" s="25"/>
      <c r="V30" s="23"/>
      <c r="W30" s="59">
        <v>1</v>
      </c>
      <c r="X30" s="59" t="s">
        <v>159</v>
      </c>
      <c r="Y30" s="59">
        <v>2</v>
      </c>
      <c r="Z30" s="25"/>
      <c r="AA30" s="23"/>
      <c r="AB30" s="59"/>
      <c r="AC30" s="59" t="s">
        <v>159</v>
      </c>
      <c r="AD30" s="59"/>
      <c r="AE30" s="25"/>
      <c r="AF30" s="23"/>
      <c r="AG30" s="59">
        <v>0</v>
      </c>
      <c r="AH30" s="59" t="s">
        <v>159</v>
      </c>
      <c r="AI30" s="59">
        <v>3</v>
      </c>
      <c r="AJ30" s="25"/>
      <c r="AK30" s="23"/>
      <c r="AL30" s="59">
        <v>2</v>
      </c>
      <c r="AM30" s="59" t="s">
        <v>159</v>
      </c>
      <c r="AN30" s="59">
        <v>1</v>
      </c>
      <c r="AO30" s="25"/>
      <c r="AP30" s="23"/>
      <c r="AQ30" s="24"/>
      <c r="AR30" s="24"/>
      <c r="AS30" s="24"/>
      <c r="AT30" s="24"/>
      <c r="AU30" s="74">
        <f>+B29+G29+L29+Q29+V29+AA29+AF29+AK29+AP29</f>
        <v>9</v>
      </c>
      <c r="AV30" s="29">
        <f>+C29+H29+M29+R29+W29+AB29+AG29+AL29+AQ29</f>
        <v>1</v>
      </c>
      <c r="AW30" s="30">
        <f>+AU30+AV30</f>
        <v>10</v>
      </c>
      <c r="AX30" s="29">
        <f>+C30+H30+M30+R30+W30+AB30+AG30+AL30+AQ30</f>
        <v>4</v>
      </c>
      <c r="AY30" s="29" t="s">
        <v>31</v>
      </c>
      <c r="AZ30" s="29">
        <f>+E30+J30+O30+T30+Y30+AD30+AI30+AN30+AS30</f>
        <v>14</v>
      </c>
      <c r="BA30" s="31">
        <f>+C31+H31+M31+R31+W31+AB31+AG31+AL31+AQ31</f>
        <v>8</v>
      </c>
      <c r="BB30" s="29" t="s">
        <v>31</v>
      </c>
      <c r="BC30" s="30">
        <f>+E31+J31+O31+T31+Y31+AD31+AI31+AN31+AS31</f>
        <v>28</v>
      </c>
      <c r="BD30" s="75">
        <f>IF(BC30=0,"10.000",BA30/(BA30+BC30)*10)</f>
        <v>2.2222222222222223</v>
      </c>
      <c r="BE30" s="96">
        <f>RANK(BF30,$BF$6:$BF$30)</f>
        <v>8</v>
      </c>
      <c r="BF30" s="32">
        <f>AW30*1000+AV30*100+AZ31*10+BD30</f>
        <v>10002.222222222223</v>
      </c>
    </row>
    <row r="31" spans="1:58" ht="14.25" customHeight="1" thickBot="1" x14ac:dyDescent="0.2">
      <c r="A31" s="142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2</v>
      </c>
      <c r="N31" s="60" t="s">
        <v>159</v>
      </c>
      <c r="O31" s="60">
        <v>4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2</v>
      </c>
      <c r="X31" s="60" t="s">
        <v>159</v>
      </c>
      <c r="Y31" s="60">
        <v>4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0</v>
      </c>
      <c r="AH31" s="60" t="s">
        <v>159</v>
      </c>
      <c r="AI31" s="60">
        <v>6</v>
      </c>
      <c r="AJ31" s="36" t="s">
        <v>136</v>
      </c>
      <c r="AK31" s="34" t="s">
        <v>29</v>
      </c>
      <c r="AL31" s="60">
        <v>4</v>
      </c>
      <c r="AM31" s="60" t="s">
        <v>159</v>
      </c>
      <c r="AN31" s="60">
        <v>2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-10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31496062992125984" top="0.74803149606299213" bottom="0.51181102362204722" header="0.51181102362204722" footer="0.51181102362204722"/>
  <pageSetup paperSize="9" scale="9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09DD-A10A-49AA-8584-AAA299041A88}">
  <dimension ref="A1:BF37"/>
  <sheetViews>
    <sheetView tabSelected="1" zoomScale="75" workbookViewId="0">
      <selection activeCell="J13" sqref="J13"/>
    </sheetView>
  </sheetViews>
  <sheetFormatPr defaultRowHeight="13.5" x14ac:dyDescent="0.1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3" t="s">
        <v>32</v>
      </c>
      <c r="AV3" s="8" t="s">
        <v>9</v>
      </c>
      <c r="AW3" s="8" t="s">
        <v>35</v>
      </c>
      <c r="AX3" s="10" t="s">
        <v>11</v>
      </c>
      <c r="AY3" s="8"/>
      <c r="AZ3" s="8" t="s">
        <v>12</v>
      </c>
      <c r="BA3" s="10" t="s">
        <v>11</v>
      </c>
      <c r="BB3" s="8"/>
      <c r="BC3" s="11" t="s">
        <v>12</v>
      </c>
      <c r="BD3" s="12" t="s">
        <v>13</v>
      </c>
      <c r="BE3" s="71" t="s">
        <v>27</v>
      </c>
      <c r="BF3" s="13" t="s">
        <v>14</v>
      </c>
    </row>
    <row r="4" spans="1:58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05"/>
      <c r="AU4" s="14" t="s">
        <v>33</v>
      </c>
      <c r="AV4" s="16" t="s">
        <v>34</v>
      </c>
      <c r="AW4" s="16" t="s">
        <v>36</v>
      </c>
      <c r="AX4" s="15" t="s">
        <v>15</v>
      </c>
      <c r="AY4" s="16"/>
      <c r="AZ4" s="16"/>
      <c r="BA4" s="15" t="s">
        <v>16</v>
      </c>
      <c r="BB4" s="16"/>
      <c r="BC4" s="18"/>
      <c r="BD4" s="19" t="s">
        <v>17</v>
      </c>
      <c r="BE4" s="72" t="s">
        <v>26</v>
      </c>
      <c r="BF4" s="20"/>
    </row>
    <row r="5" spans="1:58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1</v>
      </c>
      <c r="S5" s="24"/>
      <c r="T5" s="24"/>
      <c r="U5" s="25"/>
      <c r="V5" s="52"/>
      <c r="W5" s="56"/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/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 x14ac:dyDescent="0.2">
      <c r="A6" s="135" t="s">
        <v>165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3</v>
      </c>
      <c r="S6" s="59" t="s">
        <v>159</v>
      </c>
      <c r="T6" s="59">
        <v>0</v>
      </c>
      <c r="U6" s="25"/>
      <c r="V6" s="23"/>
      <c r="W6" s="59"/>
      <c r="X6" s="59" t="s">
        <v>159</v>
      </c>
      <c r="Y6" s="59"/>
      <c r="Z6" s="25"/>
      <c r="AA6" s="23"/>
      <c r="AB6" s="59">
        <v>3</v>
      </c>
      <c r="AC6" s="59" t="s">
        <v>159</v>
      </c>
      <c r="AD6" s="59">
        <v>0</v>
      </c>
      <c r="AE6" s="25"/>
      <c r="AF6" s="23"/>
      <c r="AG6" s="59">
        <v>2</v>
      </c>
      <c r="AH6" s="59" t="s">
        <v>159</v>
      </c>
      <c r="AI6" s="59">
        <v>1</v>
      </c>
      <c r="AJ6" s="25"/>
      <c r="AK6" s="23"/>
      <c r="AL6" s="59">
        <v>1</v>
      </c>
      <c r="AM6" s="59" t="s">
        <v>159</v>
      </c>
      <c r="AN6" s="59">
        <v>2</v>
      </c>
      <c r="AO6" s="25"/>
      <c r="AP6" s="23"/>
      <c r="AQ6" s="59">
        <v>3</v>
      </c>
      <c r="AR6" s="59" t="s">
        <v>159</v>
      </c>
      <c r="AS6" s="59">
        <v>0</v>
      </c>
      <c r="AT6" s="24"/>
      <c r="AU6" s="74">
        <f>+B5+G5+L5+Q5+V5+AA5+AF5+AK5+AP5</f>
        <v>10</v>
      </c>
      <c r="AV6" s="29">
        <f>+C5+H5+M5+R5+W5+AB5+AG5+AL5+AQ5</f>
        <v>4</v>
      </c>
      <c r="AW6" s="30">
        <f>+AU6+AV6</f>
        <v>14</v>
      </c>
      <c r="AX6" s="29">
        <f>+C6+H6+M6+R6+W6+AB6+AG6+AL6+AQ6</f>
        <v>12</v>
      </c>
      <c r="AY6" s="29" t="s">
        <v>31</v>
      </c>
      <c r="AZ6" s="29">
        <f>+E6+J6+O6+T6+Y6+AD6+AI6+AN6+AS6</f>
        <v>3</v>
      </c>
      <c r="BA6" s="31">
        <f>+C7+H7+M7+R7+W7+AB7+AG7+AL7+AQ7</f>
        <v>25</v>
      </c>
      <c r="BB6" s="29" t="s">
        <v>31</v>
      </c>
      <c r="BC6" s="30">
        <f>+E7+J7+O7+T7+Y7+AD7+AI7+AN7+AS7</f>
        <v>7</v>
      </c>
      <c r="BD6" s="75">
        <f>IF(BC6=0,"10.000",BA6/(BA6+BC6)*10)</f>
        <v>7.8125</v>
      </c>
      <c r="BE6" s="96">
        <f>RANK(BF6,$BF$6:$BF$30)</f>
        <v>2</v>
      </c>
      <c r="BF6" s="32">
        <f>AW6*1000+AV6*100+AZ7*10+BD6</f>
        <v>14497.8125</v>
      </c>
    </row>
    <row r="7" spans="1:58" ht="14.25" customHeight="1" x14ac:dyDescent="0.15">
      <c r="A7" s="138" t="s">
        <v>166</v>
      </c>
      <c r="B7" s="34"/>
      <c r="C7" s="35"/>
      <c r="D7" s="35"/>
      <c r="E7" s="35"/>
      <c r="F7" s="35"/>
      <c r="G7" s="34" t="s">
        <v>29</v>
      </c>
      <c r="H7" s="60"/>
      <c r="I7" s="60" t="s">
        <v>159</v>
      </c>
      <c r="J7" s="60"/>
      <c r="K7" s="36" t="s">
        <v>136</v>
      </c>
      <c r="L7" s="34" t="s">
        <v>29</v>
      </c>
      <c r="M7" s="60"/>
      <c r="N7" s="60" t="s">
        <v>159</v>
      </c>
      <c r="O7" s="60"/>
      <c r="P7" s="36" t="s">
        <v>136</v>
      </c>
      <c r="Q7" s="34" t="s">
        <v>29</v>
      </c>
      <c r="R7" s="60">
        <v>6</v>
      </c>
      <c r="S7" s="60" t="s">
        <v>159</v>
      </c>
      <c r="T7" s="60">
        <v>0</v>
      </c>
      <c r="U7" s="36" t="s">
        <v>136</v>
      </c>
      <c r="V7" s="34" t="s">
        <v>29</v>
      </c>
      <c r="W7" s="60"/>
      <c r="X7" s="60" t="s">
        <v>159</v>
      </c>
      <c r="Y7" s="60"/>
      <c r="Z7" s="36" t="s">
        <v>136</v>
      </c>
      <c r="AA7" s="34" t="s">
        <v>29</v>
      </c>
      <c r="AB7" s="60">
        <v>6</v>
      </c>
      <c r="AC7" s="60" t="s">
        <v>159</v>
      </c>
      <c r="AD7" s="60">
        <v>1</v>
      </c>
      <c r="AE7" s="36" t="s">
        <v>136</v>
      </c>
      <c r="AF7" s="34" t="s">
        <v>29</v>
      </c>
      <c r="AG7" s="60">
        <v>5</v>
      </c>
      <c r="AH7" s="60" t="s">
        <v>159</v>
      </c>
      <c r="AI7" s="60">
        <v>2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34" t="s">
        <v>29</v>
      </c>
      <c r="AQ7" s="60">
        <v>6</v>
      </c>
      <c r="AR7" s="60" t="s">
        <v>159</v>
      </c>
      <c r="AS7" s="60">
        <v>0</v>
      </c>
      <c r="AT7" s="36" t="s">
        <v>136</v>
      </c>
      <c r="AU7" s="76"/>
      <c r="AV7" s="77"/>
      <c r="AW7" s="78"/>
      <c r="AX7" s="77"/>
      <c r="AY7" s="77"/>
      <c r="AZ7" s="79">
        <f>+AX6-AZ6</f>
        <v>9</v>
      </c>
      <c r="BA7" s="80"/>
      <c r="BB7" s="77"/>
      <c r="BC7" s="78"/>
      <c r="BD7" s="81"/>
      <c r="BE7" s="107"/>
      <c r="BF7" s="82"/>
    </row>
    <row r="8" spans="1:58" ht="14.25" customHeight="1" x14ac:dyDescent="0.15">
      <c r="A8" s="13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0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/>
      <c r="AL8" s="56"/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 x14ac:dyDescent="0.2">
      <c r="A9" s="135" t="s">
        <v>167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0</v>
      </c>
      <c r="N9" s="59" t="s">
        <v>159</v>
      </c>
      <c r="O9" s="59">
        <v>3</v>
      </c>
      <c r="P9" s="25"/>
      <c r="Q9" s="23"/>
      <c r="R9" s="59"/>
      <c r="S9" s="59" t="s">
        <v>159</v>
      </c>
      <c r="T9" s="59"/>
      <c r="U9" s="25"/>
      <c r="V9" s="23"/>
      <c r="W9" s="59">
        <v>2</v>
      </c>
      <c r="X9" s="59" t="s">
        <v>159</v>
      </c>
      <c r="Y9" s="59">
        <v>1</v>
      </c>
      <c r="Z9" s="25"/>
      <c r="AA9" s="23"/>
      <c r="AB9" s="59">
        <v>1</v>
      </c>
      <c r="AC9" s="59" t="s">
        <v>159</v>
      </c>
      <c r="AD9" s="59">
        <v>2</v>
      </c>
      <c r="AE9" s="25"/>
      <c r="AF9" s="23"/>
      <c r="AG9" s="59">
        <v>2</v>
      </c>
      <c r="AH9" s="59" t="s">
        <v>159</v>
      </c>
      <c r="AI9" s="59">
        <v>1</v>
      </c>
      <c r="AJ9" s="25"/>
      <c r="AK9" s="23"/>
      <c r="AL9" s="59"/>
      <c r="AM9" s="59" t="s">
        <v>159</v>
      </c>
      <c r="AN9" s="59"/>
      <c r="AO9" s="25"/>
      <c r="AP9" s="23"/>
      <c r="AQ9" s="59">
        <v>3</v>
      </c>
      <c r="AR9" s="59" t="s">
        <v>159</v>
      </c>
      <c r="AS9" s="59">
        <v>0</v>
      </c>
      <c r="AT9" s="24"/>
      <c r="AU9" s="74">
        <f>+B8+G8+L8+Q8+V8+AA8+AF8+AK8+AP8</f>
        <v>10</v>
      </c>
      <c r="AV9" s="29">
        <f>+C8+H8+M8+R8+W8+AB8+AG8+AL8+AQ8</f>
        <v>3</v>
      </c>
      <c r="AW9" s="30">
        <f>+AU9+AV9</f>
        <v>13</v>
      </c>
      <c r="AX9" s="29">
        <f>+C9+H9+M9+R9+W9+AB9+AG9+AL9+AQ9</f>
        <v>8</v>
      </c>
      <c r="AY9" s="29" t="s">
        <v>31</v>
      </c>
      <c r="AZ9" s="29">
        <f>+E9+J9+O9+T9+Y9+AD9+AI9+AN9+AS9</f>
        <v>7</v>
      </c>
      <c r="BA9" s="31">
        <f>+C10+H10+M10+R10+W10+AB10+AG10+AL10+AQ10</f>
        <v>18</v>
      </c>
      <c r="BB9" s="29" t="s">
        <v>31</v>
      </c>
      <c r="BC9" s="30">
        <f>+E10+J10+O10+T10+Y10+AD10+AI10+AN10+AS10</f>
        <v>15</v>
      </c>
      <c r="BD9" s="75">
        <f>IF(BC9=0,"10.000",BA9/(BA9+BC9)*10)</f>
        <v>5.4545454545454541</v>
      </c>
      <c r="BE9" s="96">
        <f>RANK(BF9,$BF$6:$BF$30)</f>
        <v>5</v>
      </c>
      <c r="BF9" s="32">
        <f>AW9*1000+AV9*100+AZ10*10+BD9</f>
        <v>13315.454545454546</v>
      </c>
    </row>
    <row r="10" spans="1:58" ht="14.25" customHeight="1" x14ac:dyDescent="0.2">
      <c r="A10" s="135"/>
      <c r="B10" s="34" t="s">
        <v>29</v>
      </c>
      <c r="C10" s="60"/>
      <c r="D10" s="60" t="s">
        <v>159</v>
      </c>
      <c r="E10" s="60"/>
      <c r="F10" s="36" t="s">
        <v>136</v>
      </c>
      <c r="G10" s="34"/>
      <c r="H10" s="60"/>
      <c r="I10" s="60"/>
      <c r="J10" s="60"/>
      <c r="K10" s="36"/>
      <c r="L10" s="34" t="s">
        <v>29</v>
      </c>
      <c r="M10" s="60">
        <v>1</v>
      </c>
      <c r="N10" s="60" t="s">
        <v>159</v>
      </c>
      <c r="O10" s="60">
        <v>6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4</v>
      </c>
      <c r="X10" s="60" t="s">
        <v>159</v>
      </c>
      <c r="Y10" s="60">
        <v>3</v>
      </c>
      <c r="Z10" s="36" t="s">
        <v>136</v>
      </c>
      <c r="AA10" s="34" t="s">
        <v>29</v>
      </c>
      <c r="AB10" s="60">
        <v>2</v>
      </c>
      <c r="AC10" s="60" t="s">
        <v>159</v>
      </c>
      <c r="AD10" s="60">
        <v>4</v>
      </c>
      <c r="AE10" s="36" t="s">
        <v>136</v>
      </c>
      <c r="AF10" s="34" t="s">
        <v>29</v>
      </c>
      <c r="AG10" s="60">
        <v>5</v>
      </c>
      <c r="AH10" s="60" t="s">
        <v>159</v>
      </c>
      <c r="AI10" s="60">
        <v>2</v>
      </c>
      <c r="AJ10" s="36" t="s">
        <v>136</v>
      </c>
      <c r="AK10" s="34" t="s">
        <v>29</v>
      </c>
      <c r="AL10" s="60"/>
      <c r="AM10" s="60" t="s">
        <v>159</v>
      </c>
      <c r="AN10" s="60"/>
      <c r="AO10" s="36" t="s">
        <v>136</v>
      </c>
      <c r="AP10" s="34" t="s">
        <v>29</v>
      </c>
      <c r="AQ10" s="60">
        <v>6</v>
      </c>
      <c r="AR10" s="60" t="s">
        <v>159</v>
      </c>
      <c r="AS10" s="60">
        <v>0</v>
      </c>
      <c r="AT10" s="36" t="s">
        <v>136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 x14ac:dyDescent="0.2">
      <c r="A11" s="140" t="s">
        <v>19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1</v>
      </c>
      <c r="R11" s="57"/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1</v>
      </c>
      <c r="AB11" s="57"/>
      <c r="AC11" s="43"/>
      <c r="AD11" s="43"/>
      <c r="AE11" s="43"/>
      <c r="AF11" s="53"/>
      <c r="AG11" s="57"/>
      <c r="AH11" s="43"/>
      <c r="AI11" s="43"/>
      <c r="AJ11" s="43"/>
      <c r="AK11" s="53">
        <v>1</v>
      </c>
      <c r="AL11" s="57"/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 x14ac:dyDescent="0.2">
      <c r="A12" s="135" t="s">
        <v>98</v>
      </c>
      <c r="B12" s="23"/>
      <c r="C12" s="59"/>
      <c r="D12" s="59" t="s">
        <v>159</v>
      </c>
      <c r="E12" s="59"/>
      <c r="F12" s="25"/>
      <c r="G12" s="23"/>
      <c r="H12" s="59">
        <v>3</v>
      </c>
      <c r="I12" s="59" t="s">
        <v>159</v>
      </c>
      <c r="J12" s="59">
        <v>0</v>
      </c>
      <c r="K12" s="25"/>
      <c r="L12" s="23"/>
      <c r="M12" s="24"/>
      <c r="N12" s="24"/>
      <c r="O12" s="24"/>
      <c r="P12" s="24"/>
      <c r="Q12" s="23"/>
      <c r="R12" s="59">
        <v>1</v>
      </c>
      <c r="S12" s="59" t="s">
        <v>159</v>
      </c>
      <c r="T12" s="59">
        <v>2</v>
      </c>
      <c r="U12" s="25"/>
      <c r="V12" s="23"/>
      <c r="W12" s="59">
        <v>2</v>
      </c>
      <c r="X12" s="59" t="s">
        <v>28</v>
      </c>
      <c r="Y12" s="59">
        <v>1</v>
      </c>
      <c r="Z12" s="25"/>
      <c r="AA12" s="23"/>
      <c r="AB12" s="59">
        <v>1</v>
      </c>
      <c r="AC12" s="59" t="s">
        <v>159</v>
      </c>
      <c r="AD12" s="59">
        <v>2</v>
      </c>
      <c r="AE12" s="25"/>
      <c r="AF12" s="23"/>
      <c r="AG12" s="59"/>
      <c r="AH12" s="59" t="s">
        <v>159</v>
      </c>
      <c r="AI12" s="59"/>
      <c r="AJ12" s="25"/>
      <c r="AK12" s="23"/>
      <c r="AL12" s="59">
        <v>1</v>
      </c>
      <c r="AM12" s="59" t="s">
        <v>159</v>
      </c>
      <c r="AN12" s="59">
        <v>2</v>
      </c>
      <c r="AO12" s="25"/>
      <c r="AP12" s="23"/>
      <c r="AQ12" s="59">
        <v>3</v>
      </c>
      <c r="AR12" s="59" t="s">
        <v>159</v>
      </c>
      <c r="AS12" s="59">
        <v>0</v>
      </c>
      <c r="AT12" s="24"/>
      <c r="AU12" s="74">
        <f>+B11+G11+L11+Q11+V11+AA11+AF11+AK11+AP11</f>
        <v>9</v>
      </c>
      <c r="AV12" s="29">
        <f>+C11+H11+M11+R11+W11+AB11+AG11+AL11+AQ11</f>
        <v>3</v>
      </c>
      <c r="AW12" s="30">
        <f>+AU12+AV12</f>
        <v>12</v>
      </c>
      <c r="AX12" s="29">
        <f>+C12+H12+M12+R12+W12+AB12+AG12+AL12+AQ12</f>
        <v>11</v>
      </c>
      <c r="AY12" s="29" t="s">
        <v>31</v>
      </c>
      <c r="AZ12" s="29">
        <f>+E12+J12+O12+T12+Y12+AD12+AI12+AN12+AS12</f>
        <v>7</v>
      </c>
      <c r="BA12" s="31">
        <f>+C13+H13+M13+R13+W13+AB13+AG13+AL13+AQ13</f>
        <v>24</v>
      </c>
      <c r="BB12" s="29" t="s">
        <v>31</v>
      </c>
      <c r="BC12" s="30">
        <f>+E13+J13+O13+T13+Y13+AD13+AI13+AN13+AS13</f>
        <v>17</v>
      </c>
      <c r="BD12" s="75">
        <f>IF(BC12=0,"10.000",BA12/(BA12+BC12)*10)</f>
        <v>5.8536585365853657</v>
      </c>
      <c r="BE12" s="96">
        <f>RANK(BF12,$BF$6:$BF$30)</f>
        <v>6</v>
      </c>
      <c r="BF12" s="32">
        <f>AW12*1000+AV12*100+AZ13*10+BD12</f>
        <v>12345.853658536585</v>
      </c>
    </row>
    <row r="13" spans="1:58" ht="14.25" customHeight="1" x14ac:dyDescent="0.2">
      <c r="A13" s="138"/>
      <c r="B13" s="34" t="s">
        <v>29</v>
      </c>
      <c r="C13" s="60"/>
      <c r="D13" s="60" t="s">
        <v>159</v>
      </c>
      <c r="E13" s="60"/>
      <c r="F13" s="36" t="s">
        <v>136</v>
      </c>
      <c r="G13" s="34" t="s">
        <v>29</v>
      </c>
      <c r="H13" s="60">
        <v>6</v>
      </c>
      <c r="I13" s="60" t="s">
        <v>159</v>
      </c>
      <c r="J13" s="60">
        <v>1</v>
      </c>
      <c r="K13" s="36" t="s">
        <v>136</v>
      </c>
      <c r="L13" s="34"/>
      <c r="M13" s="60"/>
      <c r="N13" s="60"/>
      <c r="O13" s="60"/>
      <c r="P13" s="36"/>
      <c r="Q13" s="34" t="s">
        <v>29</v>
      </c>
      <c r="R13" s="60">
        <v>3</v>
      </c>
      <c r="S13" s="60" t="s">
        <v>159</v>
      </c>
      <c r="T13" s="60">
        <v>5</v>
      </c>
      <c r="U13" s="36" t="s">
        <v>136</v>
      </c>
      <c r="V13" s="34" t="s">
        <v>29</v>
      </c>
      <c r="W13" s="60">
        <v>4</v>
      </c>
      <c r="X13" s="60" t="s">
        <v>159</v>
      </c>
      <c r="Y13" s="60">
        <v>2</v>
      </c>
      <c r="Z13" s="36" t="s">
        <v>136</v>
      </c>
      <c r="AA13" s="34" t="s">
        <v>29</v>
      </c>
      <c r="AB13" s="60">
        <v>3</v>
      </c>
      <c r="AC13" s="60" t="s">
        <v>159</v>
      </c>
      <c r="AD13" s="60">
        <v>5</v>
      </c>
      <c r="AE13" s="36" t="s">
        <v>136</v>
      </c>
      <c r="AF13" s="34" t="s">
        <v>29</v>
      </c>
      <c r="AG13" s="60"/>
      <c r="AH13" s="60" t="s">
        <v>159</v>
      </c>
      <c r="AI13" s="60"/>
      <c r="AJ13" s="36" t="s">
        <v>136</v>
      </c>
      <c r="AK13" s="34" t="s">
        <v>29</v>
      </c>
      <c r="AL13" s="60">
        <v>2</v>
      </c>
      <c r="AM13" s="60" t="s">
        <v>159</v>
      </c>
      <c r="AN13" s="60">
        <v>4</v>
      </c>
      <c r="AO13" s="36" t="s">
        <v>136</v>
      </c>
      <c r="AP13" s="34" t="s">
        <v>29</v>
      </c>
      <c r="AQ13" s="60">
        <v>6</v>
      </c>
      <c r="AR13" s="60" t="s">
        <v>159</v>
      </c>
      <c r="AS13" s="60">
        <v>0</v>
      </c>
      <c r="AT13" s="36" t="s">
        <v>136</v>
      </c>
      <c r="AU13" s="76"/>
      <c r="AV13" s="77"/>
      <c r="AW13" s="78"/>
      <c r="AX13" s="77"/>
      <c r="AY13" s="77"/>
      <c r="AZ13" s="79">
        <f>+AX12-AZ12</f>
        <v>4</v>
      </c>
      <c r="BA13" s="80"/>
      <c r="BB13" s="77"/>
      <c r="BC13" s="78"/>
      <c r="BD13" s="81"/>
      <c r="BE13" s="97"/>
      <c r="BF13" s="82"/>
    </row>
    <row r="14" spans="1:58" ht="14.25" customHeight="1" x14ac:dyDescent="0.2">
      <c r="A14" s="135" t="s">
        <v>20</v>
      </c>
      <c r="B14" s="53">
        <v>2</v>
      </c>
      <c r="C14" s="57">
        <v>0</v>
      </c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/>
      <c r="X14" s="24"/>
      <c r="Y14" s="24"/>
      <c r="Z14" s="24"/>
      <c r="AA14" s="52"/>
      <c r="AB14" s="56"/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0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 x14ac:dyDescent="0.2">
      <c r="A15" s="135" t="s">
        <v>139</v>
      </c>
      <c r="B15" s="23"/>
      <c r="C15" s="59">
        <v>0</v>
      </c>
      <c r="D15" s="59" t="s">
        <v>159</v>
      </c>
      <c r="E15" s="59">
        <v>3</v>
      </c>
      <c r="F15" s="25"/>
      <c r="G15" s="23"/>
      <c r="H15" s="59"/>
      <c r="I15" s="59" t="s">
        <v>159</v>
      </c>
      <c r="J15" s="59"/>
      <c r="K15" s="25"/>
      <c r="L15" s="23"/>
      <c r="M15" s="59">
        <v>2</v>
      </c>
      <c r="N15" s="59" t="s">
        <v>159</v>
      </c>
      <c r="O15" s="59">
        <v>1</v>
      </c>
      <c r="P15" s="25"/>
      <c r="Q15" s="23"/>
      <c r="R15" s="24"/>
      <c r="S15" s="24"/>
      <c r="T15" s="24"/>
      <c r="U15" s="24"/>
      <c r="V15" s="23"/>
      <c r="W15" s="59">
        <v>1</v>
      </c>
      <c r="X15" s="59" t="s">
        <v>159</v>
      </c>
      <c r="Y15" s="59">
        <v>2</v>
      </c>
      <c r="Z15" s="25"/>
      <c r="AA15" s="23"/>
      <c r="AB15" s="59"/>
      <c r="AC15" s="59" t="s">
        <v>159</v>
      </c>
      <c r="AD15" s="59"/>
      <c r="AE15" s="25"/>
      <c r="AF15" s="23"/>
      <c r="AG15" s="59">
        <v>3</v>
      </c>
      <c r="AH15" s="59" t="s">
        <v>159</v>
      </c>
      <c r="AI15" s="59">
        <v>0</v>
      </c>
      <c r="AJ15" s="25"/>
      <c r="AK15" s="23"/>
      <c r="AL15" s="59">
        <v>3</v>
      </c>
      <c r="AM15" s="59" t="s">
        <v>159</v>
      </c>
      <c r="AN15" s="59">
        <v>0</v>
      </c>
      <c r="AO15" s="25"/>
      <c r="AP15" s="23"/>
      <c r="AQ15" s="59"/>
      <c r="AR15" s="59" t="s">
        <v>159</v>
      </c>
      <c r="AS15" s="59"/>
      <c r="AT15" s="24"/>
      <c r="AU15" s="74">
        <f>+B14+G14+L14+Q14+V14+AA14+AF14+AK14+AP14</f>
        <v>10</v>
      </c>
      <c r="AV15" s="29">
        <f>+C14+H14+M14+R14+W14+AB14+AG14+AL14+AQ14</f>
        <v>2</v>
      </c>
      <c r="AW15" s="30">
        <f>+AU15+AV15</f>
        <v>12</v>
      </c>
      <c r="AX15" s="29">
        <f>+C15+H15+M15+R15+W15+AB15+AG15+AL15+AQ15</f>
        <v>9</v>
      </c>
      <c r="AY15" s="29" t="s">
        <v>31</v>
      </c>
      <c r="AZ15" s="29">
        <f>+E15+J15+O15+T15+Y15+AD15+AI15+AN15+AS15</f>
        <v>6</v>
      </c>
      <c r="BA15" s="31">
        <f>+C16+H16+M16+R16+W16+AB16+AG16+AL16+AQ16</f>
        <v>19</v>
      </c>
      <c r="BB15" s="29" t="s">
        <v>31</v>
      </c>
      <c r="BC15" s="30">
        <f>+E16+J16+O16+T16+Y16+AD16+AI16+AN16+AS16</f>
        <v>13</v>
      </c>
      <c r="BD15" s="75">
        <f>IF(BC15=0,"10.000",BA15/(BA15+BC15)*10)</f>
        <v>5.9375</v>
      </c>
      <c r="BE15" s="96">
        <f>RANK(BF15,$BF$6:$BF$30)</f>
        <v>7</v>
      </c>
      <c r="BF15" s="32">
        <f>AW15*1000+AV15*100+AZ16*10+BD15</f>
        <v>12235.9375</v>
      </c>
    </row>
    <row r="16" spans="1:58" ht="14.25" customHeight="1" x14ac:dyDescent="0.2">
      <c r="A16" s="135" t="s">
        <v>179</v>
      </c>
      <c r="B16" s="34" t="s">
        <v>29</v>
      </c>
      <c r="C16" s="60">
        <v>0</v>
      </c>
      <c r="D16" s="60" t="s">
        <v>159</v>
      </c>
      <c r="E16" s="60">
        <v>6</v>
      </c>
      <c r="F16" s="36" t="s">
        <v>136</v>
      </c>
      <c r="G16" s="34" t="s">
        <v>29</v>
      </c>
      <c r="H16" s="60"/>
      <c r="I16" s="60" t="s">
        <v>159</v>
      </c>
      <c r="J16" s="60"/>
      <c r="K16" s="36" t="s">
        <v>136</v>
      </c>
      <c r="L16" s="34" t="s">
        <v>29</v>
      </c>
      <c r="M16" s="60">
        <v>5</v>
      </c>
      <c r="N16" s="60" t="s">
        <v>159</v>
      </c>
      <c r="O16" s="60">
        <v>3</v>
      </c>
      <c r="P16" s="36" t="s">
        <v>136</v>
      </c>
      <c r="Q16" s="34"/>
      <c r="R16" s="60"/>
      <c r="S16" s="60"/>
      <c r="T16" s="60"/>
      <c r="U16" s="36"/>
      <c r="V16" s="34" t="s">
        <v>29</v>
      </c>
      <c r="W16" s="60">
        <v>2</v>
      </c>
      <c r="X16" s="60" t="s">
        <v>159</v>
      </c>
      <c r="Y16" s="60">
        <v>4</v>
      </c>
      <c r="Z16" s="36" t="s">
        <v>136</v>
      </c>
      <c r="AA16" s="34" t="s">
        <v>29</v>
      </c>
      <c r="AB16" s="60"/>
      <c r="AC16" s="60" t="s">
        <v>159</v>
      </c>
      <c r="AD16" s="60"/>
      <c r="AE16" s="36" t="s">
        <v>136</v>
      </c>
      <c r="AF16" s="34" t="s">
        <v>29</v>
      </c>
      <c r="AG16" s="60">
        <v>6</v>
      </c>
      <c r="AH16" s="60" t="s">
        <v>159</v>
      </c>
      <c r="AI16" s="60">
        <v>0</v>
      </c>
      <c r="AJ16" s="36" t="s">
        <v>136</v>
      </c>
      <c r="AK16" s="34" t="s">
        <v>29</v>
      </c>
      <c r="AL16" s="60">
        <v>6</v>
      </c>
      <c r="AM16" s="60" t="s">
        <v>159</v>
      </c>
      <c r="AN16" s="60">
        <v>0</v>
      </c>
      <c r="AO16" s="36" t="s">
        <v>136</v>
      </c>
      <c r="AP16" s="34" t="s">
        <v>29</v>
      </c>
      <c r="AQ16" s="60"/>
      <c r="AR16" s="60" t="s">
        <v>159</v>
      </c>
      <c r="AS16" s="60"/>
      <c r="AT16" s="36" t="s">
        <v>136</v>
      </c>
      <c r="AU16" s="76"/>
      <c r="AV16" s="29"/>
      <c r="AW16" s="30"/>
      <c r="AX16" s="29"/>
      <c r="AY16" s="29"/>
      <c r="AZ16" s="79">
        <f>+AX15-AZ15</f>
        <v>3</v>
      </c>
      <c r="BA16" s="31"/>
      <c r="BB16" s="29"/>
      <c r="BC16" s="30"/>
      <c r="BD16" s="75"/>
      <c r="BE16" s="97"/>
      <c r="BF16" s="32"/>
    </row>
    <row r="17" spans="1:58" ht="14.25" customHeight="1" x14ac:dyDescent="0.2">
      <c r="A17" s="140" t="s">
        <v>21</v>
      </c>
      <c r="B17" s="52"/>
      <c r="C17" s="56"/>
      <c r="D17" s="24"/>
      <c r="E17" s="24"/>
      <c r="F17" s="24"/>
      <c r="G17" s="52">
        <v>2</v>
      </c>
      <c r="H17" s="56"/>
      <c r="I17" s="24"/>
      <c r="J17" s="24"/>
      <c r="K17" s="24"/>
      <c r="L17" s="52">
        <v>2</v>
      </c>
      <c r="M17" s="56">
        <v>0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/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 x14ac:dyDescent="0.2">
      <c r="A18" s="135" t="s">
        <v>168</v>
      </c>
      <c r="B18" s="23"/>
      <c r="C18" s="59"/>
      <c r="D18" s="59" t="s">
        <v>159</v>
      </c>
      <c r="E18" s="59"/>
      <c r="F18" s="25"/>
      <c r="G18" s="23"/>
      <c r="H18" s="59">
        <v>1</v>
      </c>
      <c r="I18" s="59" t="s">
        <v>159</v>
      </c>
      <c r="J18" s="59">
        <v>2</v>
      </c>
      <c r="K18" s="25"/>
      <c r="L18" s="23"/>
      <c r="M18" s="59">
        <v>1</v>
      </c>
      <c r="N18" s="59" t="s">
        <v>159</v>
      </c>
      <c r="O18" s="59">
        <v>2</v>
      </c>
      <c r="P18" s="25"/>
      <c r="Q18" s="23"/>
      <c r="R18" s="59">
        <v>2</v>
      </c>
      <c r="S18" s="59" t="s">
        <v>159</v>
      </c>
      <c r="T18" s="59"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159</v>
      </c>
      <c r="AD18" s="59">
        <v>2</v>
      </c>
      <c r="AE18" s="25"/>
      <c r="AF18" s="23"/>
      <c r="AG18" s="59">
        <v>3</v>
      </c>
      <c r="AH18" s="59" t="s">
        <v>159</v>
      </c>
      <c r="AI18" s="59">
        <v>0</v>
      </c>
      <c r="AJ18" s="25"/>
      <c r="AK18" s="23"/>
      <c r="AL18" s="59"/>
      <c r="AM18" s="59" t="s">
        <v>159</v>
      </c>
      <c r="AN18" s="59"/>
      <c r="AO18" s="25"/>
      <c r="AP18" s="23"/>
      <c r="AQ18" s="59">
        <v>2</v>
      </c>
      <c r="AR18" s="59" t="s">
        <v>159</v>
      </c>
      <c r="AS18" s="59">
        <v>1</v>
      </c>
      <c r="AT18" s="24"/>
      <c r="AU18" s="74">
        <f>+B17+G17+L17+Q17+V17+AA17+AF17+AK17+AP17</f>
        <v>12</v>
      </c>
      <c r="AV18" s="29">
        <f>+C17+H17+M17+R17+W17+AB17+AG17+AL17+AQ17</f>
        <v>3</v>
      </c>
      <c r="AW18" s="30">
        <f>+AU18+AV18</f>
        <v>15</v>
      </c>
      <c r="AX18" s="29">
        <f>+C18+H18+M18+R18+W18+AB18+AG18+AL18+AQ18</f>
        <v>10</v>
      </c>
      <c r="AY18" s="29" t="s">
        <v>31</v>
      </c>
      <c r="AZ18" s="29">
        <f>+E18+J18+O18+T18+Y18+AD18+AI18+AN18+AS18</f>
        <v>8</v>
      </c>
      <c r="BA18" s="31">
        <f>+C19+H19+M19+R19+W19+AB19+AG19+AL19+AQ19</f>
        <v>22</v>
      </c>
      <c r="BB18" s="29" t="s">
        <v>31</v>
      </c>
      <c r="BC18" s="30">
        <f>+E19+J19+O19+T19+Y19+AD19+AI19+AN19+AS19</f>
        <v>16</v>
      </c>
      <c r="BD18" s="75">
        <f>IF(BC18=0,"10.000",BA18/(BA18+BC18)*10)</f>
        <v>5.7894736842105265</v>
      </c>
      <c r="BE18" s="96">
        <f>RANK(BF18,$BF$6:$BF$30)</f>
        <v>1</v>
      </c>
      <c r="BF18" s="32">
        <f>AW18*1000+AV18*100+AZ19*10+BD18</f>
        <v>15325.78947368421</v>
      </c>
    </row>
    <row r="19" spans="1:58" ht="14.25" customHeight="1" x14ac:dyDescent="0.2">
      <c r="A19" s="138"/>
      <c r="B19" s="34" t="s">
        <v>29</v>
      </c>
      <c r="C19" s="60"/>
      <c r="D19" s="60" t="s">
        <v>159</v>
      </c>
      <c r="E19" s="60"/>
      <c r="F19" s="36" t="s">
        <v>136</v>
      </c>
      <c r="G19" s="34" t="s">
        <v>29</v>
      </c>
      <c r="H19" s="60">
        <v>3</v>
      </c>
      <c r="I19" s="60" t="s">
        <v>159</v>
      </c>
      <c r="J19" s="60">
        <v>4</v>
      </c>
      <c r="K19" s="36" t="s">
        <v>136</v>
      </c>
      <c r="L19" s="34" t="s">
        <v>29</v>
      </c>
      <c r="M19" s="60">
        <v>2</v>
      </c>
      <c r="N19" s="60" t="s">
        <v>159</v>
      </c>
      <c r="O19" s="60">
        <v>4</v>
      </c>
      <c r="P19" s="36" t="s">
        <v>136</v>
      </c>
      <c r="Q19" s="34" t="s">
        <v>29</v>
      </c>
      <c r="R19" s="60">
        <v>4</v>
      </c>
      <c r="S19" s="60" t="s">
        <v>159</v>
      </c>
      <c r="T19" s="60">
        <v>2</v>
      </c>
      <c r="U19" s="36" t="s">
        <v>136</v>
      </c>
      <c r="V19" s="34"/>
      <c r="W19" s="60"/>
      <c r="X19" s="60"/>
      <c r="Y19" s="60"/>
      <c r="Z19" s="36"/>
      <c r="AA19" s="34" t="s">
        <v>29</v>
      </c>
      <c r="AB19" s="60">
        <v>2</v>
      </c>
      <c r="AC19" s="60" t="s">
        <v>159</v>
      </c>
      <c r="AD19" s="60">
        <v>4</v>
      </c>
      <c r="AE19" s="36" t="s">
        <v>136</v>
      </c>
      <c r="AF19" s="34" t="s">
        <v>29</v>
      </c>
      <c r="AG19" s="60">
        <v>6</v>
      </c>
      <c r="AH19" s="60" t="s">
        <v>159</v>
      </c>
      <c r="AI19" s="60">
        <v>0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34" t="s">
        <v>29</v>
      </c>
      <c r="AQ19" s="60">
        <v>5</v>
      </c>
      <c r="AR19" s="60" t="s">
        <v>159</v>
      </c>
      <c r="AS19" s="60">
        <v>2</v>
      </c>
      <c r="AT19" s="36" t="s">
        <v>136</v>
      </c>
      <c r="AU19" s="76"/>
      <c r="AV19" s="77"/>
      <c r="AW19" s="78"/>
      <c r="AX19" s="77"/>
      <c r="AY19" s="77"/>
      <c r="AZ19" s="79">
        <f>+AX18-AZ18</f>
        <v>2</v>
      </c>
      <c r="BA19" s="80"/>
      <c r="BB19" s="77"/>
      <c r="BC19" s="78"/>
      <c r="BD19" s="89"/>
      <c r="BE19" s="98"/>
      <c r="BF19" s="82"/>
    </row>
    <row r="20" spans="1:58" ht="14.25" customHeight="1" x14ac:dyDescent="0.2">
      <c r="A20" s="135" t="s">
        <v>22</v>
      </c>
      <c r="B20" s="53">
        <v>2</v>
      </c>
      <c r="C20" s="57">
        <v>0</v>
      </c>
      <c r="D20" s="43"/>
      <c r="E20" s="43"/>
      <c r="F20" s="43"/>
      <c r="G20" s="53">
        <v>2</v>
      </c>
      <c r="H20" s="57">
        <v>1</v>
      </c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/>
      <c r="R20" s="57"/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 x14ac:dyDescent="0.2">
      <c r="A21" s="135" t="s">
        <v>180</v>
      </c>
      <c r="B21" s="23"/>
      <c r="C21" s="59">
        <v>0</v>
      </c>
      <c r="D21" s="59" t="s">
        <v>159</v>
      </c>
      <c r="E21" s="59">
        <v>3</v>
      </c>
      <c r="F21" s="25"/>
      <c r="G21" s="23"/>
      <c r="H21" s="59">
        <v>2</v>
      </c>
      <c r="I21" s="59" t="s">
        <v>159</v>
      </c>
      <c r="J21" s="59">
        <v>1</v>
      </c>
      <c r="K21" s="25"/>
      <c r="L21" s="23"/>
      <c r="M21" s="59">
        <v>2</v>
      </c>
      <c r="N21" s="59" t="s">
        <v>159</v>
      </c>
      <c r="O21" s="59">
        <v>1</v>
      </c>
      <c r="P21" s="25"/>
      <c r="Q21" s="23"/>
      <c r="R21" s="59"/>
      <c r="S21" s="59" t="s">
        <v>159</v>
      </c>
      <c r="T21" s="59"/>
      <c r="U21" s="25"/>
      <c r="V21" s="23"/>
      <c r="W21" s="59">
        <v>2</v>
      </c>
      <c r="X21" s="59" t="s">
        <v>159</v>
      </c>
      <c r="Y21" s="59">
        <v>1</v>
      </c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2</v>
      </c>
      <c r="AM21" s="59" t="s">
        <v>159</v>
      </c>
      <c r="AN21" s="59">
        <v>1</v>
      </c>
      <c r="AO21" s="25"/>
      <c r="AP21" s="23"/>
      <c r="AQ21" s="59"/>
      <c r="AR21" s="59" t="s">
        <v>159</v>
      </c>
      <c r="AS21" s="59"/>
      <c r="AT21" s="24"/>
      <c r="AU21" s="74">
        <f>+B20+G20+L20+Q20+V20+AA20+AF20+AK20+AP20</f>
        <v>10</v>
      </c>
      <c r="AV21" s="29">
        <f>+C20+H20+M20+R20+W20+AB20+AG20+AL20+AQ20</f>
        <v>4</v>
      </c>
      <c r="AW21" s="30">
        <f>+AU21+AV21</f>
        <v>14</v>
      </c>
      <c r="AX21" s="29">
        <f>+C21+H21+M21+R21+W21+AB21+AG21+AL21+AQ21</f>
        <v>8</v>
      </c>
      <c r="AY21" s="29" t="s">
        <v>31</v>
      </c>
      <c r="AZ21" s="29">
        <f>+E21+J21+O21+T21+Y21+AD21+AI21+AN21+AS21</f>
        <v>7</v>
      </c>
      <c r="BA21" s="31">
        <f>+C22+H22+M22+R22+W22+AB22+AG22+AL22+AQ22</f>
        <v>18</v>
      </c>
      <c r="BB21" s="29" t="s">
        <v>31</v>
      </c>
      <c r="BC21" s="30">
        <f>+E22+J22+O22+T22+Y22+AD22+AI22+AN22+AS22</f>
        <v>15</v>
      </c>
      <c r="BD21" s="75">
        <f>IF(BC21=0,"10.000",BA21/(BA21+BC21)*10)</f>
        <v>5.4545454545454541</v>
      </c>
      <c r="BE21" s="96">
        <f>RANK(BF21,$BF$6:$BF$30)</f>
        <v>4</v>
      </c>
      <c r="BF21" s="32">
        <f>AW21*1000+AV21*100+AZ22*10+BD21</f>
        <v>14415.454545454546</v>
      </c>
    </row>
    <row r="22" spans="1:58" ht="14.25" customHeight="1" x14ac:dyDescent="0.2">
      <c r="A22" s="135"/>
      <c r="B22" s="34" t="s">
        <v>29</v>
      </c>
      <c r="C22" s="60">
        <v>1</v>
      </c>
      <c r="D22" s="60" t="s">
        <v>159</v>
      </c>
      <c r="E22" s="60">
        <v>6</v>
      </c>
      <c r="F22" s="36" t="s">
        <v>136</v>
      </c>
      <c r="G22" s="34" t="s">
        <v>29</v>
      </c>
      <c r="H22" s="60">
        <v>4</v>
      </c>
      <c r="I22" s="60" t="s">
        <v>159</v>
      </c>
      <c r="J22" s="60">
        <v>2</v>
      </c>
      <c r="K22" s="36" t="s">
        <v>136</v>
      </c>
      <c r="L22" s="34" t="s">
        <v>29</v>
      </c>
      <c r="M22" s="60">
        <v>5</v>
      </c>
      <c r="N22" s="60" t="s">
        <v>159</v>
      </c>
      <c r="O22" s="60">
        <v>3</v>
      </c>
      <c r="P22" s="36" t="s">
        <v>136</v>
      </c>
      <c r="Q22" s="34" t="s">
        <v>29</v>
      </c>
      <c r="R22" s="60"/>
      <c r="S22" s="60" t="s">
        <v>159</v>
      </c>
      <c r="T22" s="60"/>
      <c r="U22" s="36" t="s">
        <v>136</v>
      </c>
      <c r="V22" s="34" t="s">
        <v>29</v>
      </c>
      <c r="W22" s="60">
        <v>4</v>
      </c>
      <c r="X22" s="60" t="s">
        <v>159</v>
      </c>
      <c r="Y22" s="60">
        <v>2</v>
      </c>
      <c r="Z22" s="36" t="s">
        <v>136</v>
      </c>
      <c r="AA22" s="34"/>
      <c r="AB22" s="60"/>
      <c r="AC22" s="60"/>
      <c r="AD22" s="60"/>
      <c r="AE22" s="36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34" t="s">
        <v>29</v>
      </c>
      <c r="AQ22" s="60"/>
      <c r="AR22" s="60" t="s">
        <v>159</v>
      </c>
      <c r="AS22" s="60"/>
      <c r="AT22" s="36" t="s">
        <v>136</v>
      </c>
      <c r="AU22" s="76"/>
      <c r="AV22" s="29"/>
      <c r="AW22" s="30"/>
      <c r="AX22" s="29"/>
      <c r="AY22" s="29"/>
      <c r="AZ22" s="79">
        <f>+AX21-AZ21</f>
        <v>1</v>
      </c>
      <c r="BA22" s="31"/>
      <c r="BB22" s="29"/>
      <c r="BC22" s="30"/>
      <c r="BD22" s="49"/>
      <c r="BE22" s="100"/>
      <c r="BF22" s="32"/>
    </row>
    <row r="23" spans="1:58" ht="14.25" customHeight="1" x14ac:dyDescent="0.2">
      <c r="A23" s="140" t="s">
        <v>52</v>
      </c>
      <c r="B23" s="52">
        <v>2</v>
      </c>
      <c r="C23" s="56"/>
      <c r="D23" s="24"/>
      <c r="E23" s="24"/>
      <c r="F23" s="24"/>
      <c r="G23" s="52">
        <v>2</v>
      </c>
      <c r="H23" s="56"/>
      <c r="I23" s="24"/>
      <c r="J23" s="24"/>
      <c r="K23" s="24"/>
      <c r="L23" s="52"/>
      <c r="M23" s="56"/>
      <c r="N23" s="24"/>
      <c r="O23" s="24"/>
      <c r="P23" s="24"/>
      <c r="Q23" s="52">
        <v>2</v>
      </c>
      <c r="R23" s="56"/>
      <c r="S23" s="24"/>
      <c r="T23" s="24"/>
      <c r="U23" s="24"/>
      <c r="V23" s="52">
        <v>2</v>
      </c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 x14ac:dyDescent="0.2">
      <c r="A24" s="135" t="s">
        <v>169</v>
      </c>
      <c r="B24" s="23"/>
      <c r="C24" s="59">
        <v>1</v>
      </c>
      <c r="D24" s="59" t="s">
        <v>159</v>
      </c>
      <c r="E24" s="59">
        <v>2</v>
      </c>
      <c r="F24" s="25"/>
      <c r="G24" s="23"/>
      <c r="H24" s="59">
        <v>1</v>
      </c>
      <c r="I24" s="59" t="s">
        <v>159</v>
      </c>
      <c r="J24" s="59">
        <v>2</v>
      </c>
      <c r="K24" s="25"/>
      <c r="L24" s="23"/>
      <c r="M24" s="59"/>
      <c r="N24" s="59" t="s">
        <v>159</v>
      </c>
      <c r="O24" s="59"/>
      <c r="P24" s="25"/>
      <c r="Q24" s="23"/>
      <c r="R24" s="59">
        <v>0</v>
      </c>
      <c r="S24" s="59" t="s">
        <v>159</v>
      </c>
      <c r="T24" s="59">
        <v>3</v>
      </c>
      <c r="U24" s="25"/>
      <c r="V24" s="23"/>
      <c r="W24" s="59">
        <v>0</v>
      </c>
      <c r="X24" s="59" t="s">
        <v>159</v>
      </c>
      <c r="Y24" s="59">
        <v>3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/>
      <c r="AM24" s="59" t="s">
        <v>159</v>
      </c>
      <c r="AN24" s="59"/>
      <c r="AO24" s="25"/>
      <c r="AP24" s="23"/>
      <c r="AQ24" s="59">
        <v>2</v>
      </c>
      <c r="AR24" s="59" t="s">
        <v>159</v>
      </c>
      <c r="AS24" s="59">
        <v>1</v>
      </c>
      <c r="AT24" s="24"/>
      <c r="AU24" s="74">
        <f>+B23+G23+L23+Q23+V23+AA23+AF23+AK23+AP23</f>
        <v>10</v>
      </c>
      <c r="AV24" s="29">
        <f>+C23+H23+M23+R23+W23+AB23+AG23+AL23+AQ23</f>
        <v>1</v>
      </c>
      <c r="AW24" s="30">
        <f>+AU24+AV24</f>
        <v>11</v>
      </c>
      <c r="AX24" s="29">
        <f>+C24+H24+M24+R24+W24+AB24+AG24+AL24+AQ24</f>
        <v>4</v>
      </c>
      <c r="AY24" s="29" t="s">
        <v>31</v>
      </c>
      <c r="AZ24" s="29">
        <f>+E24+J24+O24+T24+Y24+AD24+AI24+AN24+AS24</f>
        <v>11</v>
      </c>
      <c r="BA24" s="31">
        <f>+C25+H25+M25+R25+W25+AB25+AG25+AL25+AQ25</f>
        <v>8</v>
      </c>
      <c r="BB24" s="29" t="s">
        <v>31</v>
      </c>
      <c r="BC24" s="30">
        <f>+E25+J25+O25+T25+Y25+AD25+AI25+AN25+AS25</f>
        <v>24</v>
      </c>
      <c r="BD24" s="75">
        <f>IF(BC24=0,"10.000",BA24/(BA24+BC24)*10)</f>
        <v>2.5</v>
      </c>
      <c r="BE24" s="96">
        <f>RANK(BF24,$BF$6:$BF$30)</f>
        <v>9</v>
      </c>
      <c r="BF24" s="32">
        <f>AW24*1000+AV24*100+AZ25*10+BD24</f>
        <v>11032.5</v>
      </c>
    </row>
    <row r="25" spans="1:58" ht="14.25" customHeight="1" x14ac:dyDescent="0.2">
      <c r="A25" s="138"/>
      <c r="B25" s="34" t="s">
        <v>29</v>
      </c>
      <c r="C25" s="60">
        <v>2</v>
      </c>
      <c r="D25" s="60" t="s">
        <v>159</v>
      </c>
      <c r="E25" s="60">
        <v>5</v>
      </c>
      <c r="F25" s="36" t="s">
        <v>136</v>
      </c>
      <c r="G25" s="34" t="s">
        <v>29</v>
      </c>
      <c r="H25" s="60">
        <v>2</v>
      </c>
      <c r="I25" s="60" t="s">
        <v>159</v>
      </c>
      <c r="J25" s="60">
        <v>5</v>
      </c>
      <c r="K25" s="36" t="s">
        <v>136</v>
      </c>
      <c r="L25" s="34" t="s">
        <v>29</v>
      </c>
      <c r="M25" s="60"/>
      <c r="N25" s="60" t="s">
        <v>159</v>
      </c>
      <c r="O25" s="60"/>
      <c r="P25" s="36" t="s">
        <v>136</v>
      </c>
      <c r="Q25" s="34" t="s">
        <v>29</v>
      </c>
      <c r="R25" s="60">
        <v>0</v>
      </c>
      <c r="S25" s="60" t="s">
        <v>159</v>
      </c>
      <c r="T25" s="60">
        <v>6</v>
      </c>
      <c r="U25" s="36" t="s">
        <v>136</v>
      </c>
      <c r="V25" s="34" t="s">
        <v>29</v>
      </c>
      <c r="W25" s="60">
        <v>0</v>
      </c>
      <c r="X25" s="60" t="s">
        <v>159</v>
      </c>
      <c r="Y25" s="60">
        <v>6</v>
      </c>
      <c r="Z25" s="36" t="s">
        <v>136</v>
      </c>
      <c r="AA25" s="34" t="s">
        <v>29</v>
      </c>
      <c r="AB25" s="60"/>
      <c r="AC25" s="60" t="s">
        <v>159</v>
      </c>
      <c r="AD25" s="60"/>
      <c r="AE25" s="36" t="s">
        <v>136</v>
      </c>
      <c r="AF25" s="34"/>
      <c r="AG25" s="60"/>
      <c r="AH25" s="60"/>
      <c r="AI25" s="60"/>
      <c r="AJ25" s="36"/>
      <c r="AK25" s="34" t="s">
        <v>29</v>
      </c>
      <c r="AL25" s="60"/>
      <c r="AM25" s="60" t="s">
        <v>159</v>
      </c>
      <c r="AN25" s="60"/>
      <c r="AO25" s="36" t="s">
        <v>136</v>
      </c>
      <c r="AP25" s="34" t="s">
        <v>29</v>
      </c>
      <c r="AQ25" s="60">
        <v>4</v>
      </c>
      <c r="AR25" s="60" t="s">
        <v>159</v>
      </c>
      <c r="AS25" s="60">
        <v>2</v>
      </c>
      <c r="AT25" s="36" t="s">
        <v>136</v>
      </c>
      <c r="AU25" s="76"/>
      <c r="AV25" s="77"/>
      <c r="AW25" s="78"/>
      <c r="AX25" s="77"/>
      <c r="AY25" s="77"/>
      <c r="AZ25" s="79">
        <f>+AX24-AZ24</f>
        <v>-7</v>
      </c>
      <c r="BA25" s="80"/>
      <c r="BB25" s="77"/>
      <c r="BC25" s="78"/>
      <c r="BD25" s="89"/>
      <c r="BE25" s="102"/>
      <c r="BF25" s="82"/>
    </row>
    <row r="26" spans="1:58" ht="14.25" customHeight="1" x14ac:dyDescent="0.2">
      <c r="A26" s="135" t="s">
        <v>54</v>
      </c>
      <c r="B26" s="52">
        <v>2</v>
      </c>
      <c r="C26" s="56">
        <v>1</v>
      </c>
      <c r="D26" s="24"/>
      <c r="E26" s="24"/>
      <c r="F26" s="24"/>
      <c r="G26" s="52"/>
      <c r="H26" s="56"/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/>
      <c r="AG26" s="91"/>
      <c r="AH26" s="37"/>
      <c r="AI26" s="37"/>
      <c r="AJ26" s="24"/>
      <c r="AK26" s="23"/>
      <c r="AL26" s="24"/>
      <c r="AM26" s="24"/>
      <c r="AN26" s="24"/>
      <c r="AO26" s="24"/>
      <c r="AP26" s="52">
        <v>2</v>
      </c>
      <c r="AQ26" s="56">
        <v>1</v>
      </c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 x14ac:dyDescent="0.2">
      <c r="A27" s="135" t="s">
        <v>170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/>
      <c r="I27" s="59" t="s">
        <v>159</v>
      </c>
      <c r="J27" s="59"/>
      <c r="K27" s="25"/>
      <c r="L27" s="23"/>
      <c r="M27" s="59">
        <v>2</v>
      </c>
      <c r="N27" s="59" t="s">
        <v>159</v>
      </c>
      <c r="O27" s="59">
        <v>1</v>
      </c>
      <c r="P27" s="25"/>
      <c r="Q27" s="23"/>
      <c r="R27" s="59">
        <v>3</v>
      </c>
      <c r="S27" s="59" t="s">
        <v>159</v>
      </c>
      <c r="T27" s="59">
        <v>0</v>
      </c>
      <c r="U27" s="25"/>
      <c r="V27" s="23"/>
      <c r="W27" s="59"/>
      <c r="X27" s="59" t="s">
        <v>159</v>
      </c>
      <c r="Y27" s="59"/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/>
      <c r="AH27" s="59" t="s">
        <v>159</v>
      </c>
      <c r="AI27" s="59"/>
      <c r="AJ27" s="25"/>
      <c r="AK27" s="23"/>
      <c r="AL27" s="24"/>
      <c r="AM27" s="24"/>
      <c r="AN27" s="24"/>
      <c r="AO27" s="24"/>
      <c r="AP27" s="23"/>
      <c r="AQ27" s="59">
        <v>2</v>
      </c>
      <c r="AR27" s="59" t="s">
        <v>159</v>
      </c>
      <c r="AS27" s="59">
        <v>1</v>
      </c>
      <c r="AT27" s="24"/>
      <c r="AU27" s="74">
        <f>+B26+G26+L26+Q26+V26+AA26+AF26+AK26+AP26</f>
        <v>10</v>
      </c>
      <c r="AV27" s="29">
        <f>+C26+H26+M26+R26+W26+AB26+AG26+AL26+AQ26</f>
        <v>4</v>
      </c>
      <c r="AW27" s="30">
        <f>+AU27+AV27</f>
        <v>14</v>
      </c>
      <c r="AX27" s="29">
        <f>+C27+H27+M27+R27+W27+AB27+AG27+AL27+AQ27</f>
        <v>10</v>
      </c>
      <c r="AY27" s="29" t="s">
        <v>31</v>
      </c>
      <c r="AZ27" s="29">
        <f>+E27+J27+O27+T27+Y27+AD27+AI27+AN27+AS27</f>
        <v>5</v>
      </c>
      <c r="BA27" s="31">
        <f>+C28+H28+M28+R28+W28+AB28+AG28+AL28+AQ28</f>
        <v>21</v>
      </c>
      <c r="BB27" s="29" t="s">
        <v>31</v>
      </c>
      <c r="BC27" s="30">
        <f>+E28+J28+O28+T28+Y28+AD28+AI28+AN28+AS28</f>
        <v>10</v>
      </c>
      <c r="BD27" s="75">
        <f>IF(BC27=0,"10.000",BA27/(BA27+BC27)*10)</f>
        <v>6.7741935483870961</v>
      </c>
      <c r="BE27" s="96">
        <f>RANK(BF27,$BF$6:$BF$30)</f>
        <v>3</v>
      </c>
      <c r="BF27" s="32">
        <f>AW27*1000+AV27*100+AZ28*10+BD27</f>
        <v>14456.774193548386</v>
      </c>
    </row>
    <row r="28" spans="1:58" ht="14.25" customHeight="1" x14ac:dyDescent="0.2">
      <c r="A28" s="138"/>
      <c r="B28" s="34" t="s">
        <v>29</v>
      </c>
      <c r="C28" s="60">
        <v>4</v>
      </c>
      <c r="D28" s="60" t="s">
        <v>159</v>
      </c>
      <c r="E28" s="60">
        <v>2</v>
      </c>
      <c r="F28" s="36" t="s">
        <v>136</v>
      </c>
      <c r="G28" s="34" t="s">
        <v>29</v>
      </c>
      <c r="H28" s="60"/>
      <c r="I28" s="60" t="s">
        <v>159</v>
      </c>
      <c r="J28" s="60"/>
      <c r="K28" s="36" t="s">
        <v>136</v>
      </c>
      <c r="L28" s="34" t="s">
        <v>29</v>
      </c>
      <c r="M28" s="60">
        <v>4</v>
      </c>
      <c r="N28" s="60" t="s">
        <v>159</v>
      </c>
      <c r="O28" s="60">
        <v>2</v>
      </c>
      <c r="P28" s="36" t="s">
        <v>136</v>
      </c>
      <c r="Q28" s="34" t="s">
        <v>29</v>
      </c>
      <c r="R28" s="60">
        <v>6</v>
      </c>
      <c r="S28" s="60" t="s">
        <v>159</v>
      </c>
      <c r="T28" s="60">
        <v>0</v>
      </c>
      <c r="U28" s="36" t="s">
        <v>136</v>
      </c>
      <c r="V28" s="34" t="s">
        <v>29</v>
      </c>
      <c r="W28" s="60"/>
      <c r="X28" s="60" t="s">
        <v>159</v>
      </c>
      <c r="Y28" s="60"/>
      <c r="Z28" s="36" t="s">
        <v>136</v>
      </c>
      <c r="AA28" s="34" t="s">
        <v>29</v>
      </c>
      <c r="AB28" s="60">
        <v>2</v>
      </c>
      <c r="AC28" s="60" t="s">
        <v>159</v>
      </c>
      <c r="AD28" s="60">
        <v>4</v>
      </c>
      <c r="AE28" s="36" t="s">
        <v>136</v>
      </c>
      <c r="AF28" s="34" t="s">
        <v>29</v>
      </c>
      <c r="AG28" s="60"/>
      <c r="AH28" s="60" t="s">
        <v>159</v>
      </c>
      <c r="AI28" s="60"/>
      <c r="AJ28" s="36" t="s">
        <v>136</v>
      </c>
      <c r="AK28" s="34"/>
      <c r="AL28" s="35"/>
      <c r="AM28" s="35"/>
      <c r="AN28" s="35"/>
      <c r="AO28" s="35"/>
      <c r="AP28" s="34" t="s">
        <v>29</v>
      </c>
      <c r="AQ28" s="60">
        <v>5</v>
      </c>
      <c r="AR28" s="60" t="s">
        <v>159</v>
      </c>
      <c r="AS28" s="60">
        <v>2</v>
      </c>
      <c r="AT28" s="36" t="s">
        <v>136</v>
      </c>
      <c r="AU28" s="76"/>
      <c r="AV28" s="77"/>
      <c r="AW28" s="78"/>
      <c r="AX28" s="77"/>
      <c r="AY28" s="77"/>
      <c r="AZ28" s="79">
        <f>+AX27-AZ27</f>
        <v>5</v>
      </c>
      <c r="BA28" s="80"/>
      <c r="BB28" s="77"/>
      <c r="BC28" s="78"/>
      <c r="BD28" s="89"/>
      <c r="BE28" s="102"/>
      <c r="BF28" s="82"/>
    </row>
    <row r="29" spans="1:58" ht="14.25" customHeight="1" x14ac:dyDescent="0.2">
      <c r="A29" s="135" t="s">
        <v>76</v>
      </c>
      <c r="B29" s="52">
        <v>2</v>
      </c>
      <c r="C29" s="56"/>
      <c r="D29" s="24"/>
      <c r="E29" s="24"/>
      <c r="F29" s="24"/>
      <c r="G29" s="52">
        <v>2</v>
      </c>
      <c r="H29" s="56"/>
      <c r="I29" s="24"/>
      <c r="J29" s="24"/>
      <c r="K29" s="24"/>
      <c r="L29" s="52">
        <v>2</v>
      </c>
      <c r="M29" s="56"/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/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/>
      <c r="AH29" s="37"/>
      <c r="AI29" s="37"/>
      <c r="AJ29" s="37"/>
      <c r="AK29" s="54">
        <v>2</v>
      </c>
      <c r="AL29" s="91"/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 x14ac:dyDescent="0.2">
      <c r="A30" s="135" t="s">
        <v>171</v>
      </c>
      <c r="B30" s="23"/>
      <c r="C30" s="59">
        <v>0</v>
      </c>
      <c r="D30" s="59" t="s">
        <v>159</v>
      </c>
      <c r="E30" s="59">
        <v>3</v>
      </c>
      <c r="F30" s="25"/>
      <c r="G30" s="23"/>
      <c r="H30" s="59">
        <v>0</v>
      </c>
      <c r="I30" s="59" t="s">
        <v>159</v>
      </c>
      <c r="J30" s="59">
        <v>3</v>
      </c>
      <c r="K30" s="25"/>
      <c r="L30" s="23"/>
      <c r="M30" s="59">
        <v>0</v>
      </c>
      <c r="N30" s="59" t="s">
        <v>159</v>
      </c>
      <c r="O30" s="59">
        <v>3</v>
      </c>
      <c r="P30" s="25"/>
      <c r="Q30" s="23"/>
      <c r="R30" s="59"/>
      <c r="S30" s="59" t="s">
        <v>159</v>
      </c>
      <c r="T30" s="59"/>
      <c r="U30" s="25"/>
      <c r="V30" s="23"/>
      <c r="W30" s="59">
        <v>1</v>
      </c>
      <c r="X30" s="59" t="s">
        <v>159</v>
      </c>
      <c r="Y30" s="59">
        <v>2</v>
      </c>
      <c r="Z30" s="25"/>
      <c r="AA30" s="23"/>
      <c r="AB30" s="59"/>
      <c r="AC30" s="59" t="s">
        <v>159</v>
      </c>
      <c r="AD30" s="59"/>
      <c r="AE30" s="25"/>
      <c r="AF30" s="23"/>
      <c r="AG30" s="59">
        <v>1</v>
      </c>
      <c r="AH30" s="59" t="s">
        <v>159</v>
      </c>
      <c r="AI30" s="59">
        <v>2</v>
      </c>
      <c r="AJ30" s="25"/>
      <c r="AK30" s="23"/>
      <c r="AL30" s="59">
        <v>1</v>
      </c>
      <c r="AM30" s="59" t="s">
        <v>159</v>
      </c>
      <c r="AN30" s="59">
        <v>2</v>
      </c>
      <c r="AO30" s="25"/>
      <c r="AP30" s="23"/>
      <c r="AQ30" s="24"/>
      <c r="AR30" s="24"/>
      <c r="AS30" s="24"/>
      <c r="AT30" s="24"/>
      <c r="AU30" s="74">
        <f>+B29+G29+L29+Q29+V29+AA29+AF29+AK29+AP29</f>
        <v>12</v>
      </c>
      <c r="AV30" s="29">
        <f>+C29+H29+M29+R29+W29+AB29+AG29+AL29+AQ29</f>
        <v>0</v>
      </c>
      <c r="AW30" s="30">
        <f>+AU30+AV30</f>
        <v>12</v>
      </c>
      <c r="AX30" s="29">
        <f>+C30+H30+M30+R30+W30+AB30+AG30+AL30+AQ30</f>
        <v>3</v>
      </c>
      <c r="AY30" s="29" t="s">
        <v>31</v>
      </c>
      <c r="AZ30" s="29">
        <f>+E30+J30+O30+T30+Y30+AD30+AI30+AN30+AS30</f>
        <v>15</v>
      </c>
      <c r="BA30" s="31">
        <f>+C31+H31+M31+R31+W31+AB31+AG31+AL31+AQ31</f>
        <v>6</v>
      </c>
      <c r="BB30" s="29" t="s">
        <v>31</v>
      </c>
      <c r="BC30" s="30">
        <f>+E31+J31+O31+T31+Y31+AD31+AI31+AN31+AS31</f>
        <v>31</v>
      </c>
      <c r="BD30" s="75">
        <f>IF(BC30=0,"10.000",BA30/(BA30+BC30)*10)</f>
        <v>1.6216216216216217</v>
      </c>
      <c r="BE30" s="96">
        <f>RANK(BF30,$BF$6:$BF$30)</f>
        <v>8</v>
      </c>
      <c r="BF30" s="32">
        <f>AW30*1000+AV30*100+AZ31*10+BD30</f>
        <v>11881.621621621622</v>
      </c>
    </row>
    <row r="31" spans="1:58" ht="14.25" customHeight="1" thickBot="1" x14ac:dyDescent="0.2">
      <c r="A31" s="142"/>
      <c r="B31" s="34" t="s">
        <v>29</v>
      </c>
      <c r="C31" s="60">
        <v>0</v>
      </c>
      <c r="D31" s="60" t="s">
        <v>159</v>
      </c>
      <c r="E31" s="60">
        <v>6</v>
      </c>
      <c r="F31" s="36" t="s">
        <v>136</v>
      </c>
      <c r="G31" s="34" t="s">
        <v>29</v>
      </c>
      <c r="H31" s="60">
        <v>0</v>
      </c>
      <c r="I31" s="60" t="s">
        <v>159</v>
      </c>
      <c r="J31" s="60">
        <v>6</v>
      </c>
      <c r="K31" s="36" t="s">
        <v>136</v>
      </c>
      <c r="L31" s="34" t="s">
        <v>29</v>
      </c>
      <c r="M31" s="60">
        <v>0</v>
      </c>
      <c r="N31" s="60" t="s">
        <v>159</v>
      </c>
      <c r="O31" s="60">
        <v>6</v>
      </c>
      <c r="P31" s="36" t="s">
        <v>136</v>
      </c>
      <c r="Q31" s="34" t="s">
        <v>29</v>
      </c>
      <c r="R31" s="60"/>
      <c r="S31" s="60" t="s">
        <v>159</v>
      </c>
      <c r="T31" s="60"/>
      <c r="U31" s="36" t="s">
        <v>136</v>
      </c>
      <c r="V31" s="34" t="s">
        <v>29</v>
      </c>
      <c r="W31" s="60">
        <v>2</v>
      </c>
      <c r="X31" s="60" t="s">
        <v>159</v>
      </c>
      <c r="Y31" s="60">
        <v>5</v>
      </c>
      <c r="Z31" s="36" t="s">
        <v>136</v>
      </c>
      <c r="AA31" s="34" t="s">
        <v>29</v>
      </c>
      <c r="AB31" s="60"/>
      <c r="AC31" s="60" t="s">
        <v>159</v>
      </c>
      <c r="AD31" s="60"/>
      <c r="AE31" s="36" t="s">
        <v>136</v>
      </c>
      <c r="AF31" s="34" t="s">
        <v>29</v>
      </c>
      <c r="AG31" s="60">
        <v>2</v>
      </c>
      <c r="AH31" s="60" t="s">
        <v>159</v>
      </c>
      <c r="AI31" s="60">
        <v>4</v>
      </c>
      <c r="AJ31" s="36" t="s">
        <v>136</v>
      </c>
      <c r="AK31" s="34" t="s">
        <v>29</v>
      </c>
      <c r="AL31" s="60">
        <v>2</v>
      </c>
      <c r="AM31" s="60" t="s">
        <v>159</v>
      </c>
      <c r="AN31" s="60">
        <v>4</v>
      </c>
      <c r="AO31" s="36" t="s">
        <v>136</v>
      </c>
      <c r="AP31" s="34"/>
      <c r="AQ31" s="60"/>
      <c r="AR31" s="60"/>
      <c r="AS31" s="60"/>
      <c r="AT31" s="36"/>
      <c r="AU31" s="111"/>
      <c r="AV31" s="112"/>
      <c r="AW31" s="112"/>
      <c r="AX31" s="113"/>
      <c r="AY31" s="112"/>
      <c r="AZ31" s="114">
        <f>+AX30-AZ30</f>
        <v>-12</v>
      </c>
      <c r="BA31" s="113"/>
      <c r="BB31" s="112"/>
      <c r="BC31" s="115"/>
      <c r="BD31" s="16"/>
      <c r="BE31" s="116"/>
      <c r="BF31" s="20"/>
    </row>
    <row r="32" spans="1:58" ht="14.25" customHeight="1" x14ac:dyDescent="0.15"/>
    <row r="33" spans="1:3" ht="14.25" customHeight="1" x14ac:dyDescent="0.15">
      <c r="A33" s="55"/>
      <c r="C33" s="62" t="s">
        <v>23</v>
      </c>
    </row>
    <row r="34" spans="1:3" ht="14.25" customHeight="1" x14ac:dyDescent="0.15"/>
    <row r="35" spans="1:3" ht="14.25" customHeight="1" x14ac:dyDescent="0.15">
      <c r="A35" s="58"/>
      <c r="C35" s="62" t="s">
        <v>24</v>
      </c>
    </row>
    <row r="36" spans="1:3" ht="14.25" customHeight="1" x14ac:dyDescent="0.15"/>
    <row r="37" spans="1:3" ht="14.25" customHeight="1" x14ac:dyDescent="0.15">
      <c r="A37" s="61"/>
      <c r="C37" s="62" t="s">
        <v>25</v>
      </c>
    </row>
  </sheetData>
  <phoneticPr fontId="2"/>
  <pageMargins left="0.23622047244094491" right="0.11811023622047245" top="0.74803149606299213" bottom="0.51181102362204722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40B2-AFE1-4308-BC55-42A33B0BBDC6}">
  <dimension ref="A1:BA34"/>
  <sheetViews>
    <sheetView zoomScale="75" workbookViewId="0">
      <selection activeCell="D20" sqref="D20"/>
    </sheetView>
  </sheetViews>
  <sheetFormatPr defaultRowHeight="13.5" x14ac:dyDescent="0.1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181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103" t="s">
        <v>32</v>
      </c>
      <c r="AQ3" s="8" t="s">
        <v>9</v>
      </c>
      <c r="AR3" s="8" t="s">
        <v>35</v>
      </c>
      <c r="AS3" s="10" t="s">
        <v>11</v>
      </c>
      <c r="AT3" s="8"/>
      <c r="AU3" s="8" t="s">
        <v>12</v>
      </c>
      <c r="AV3" s="10" t="s">
        <v>11</v>
      </c>
      <c r="AW3" s="8"/>
      <c r="AX3" s="11" t="s">
        <v>12</v>
      </c>
      <c r="AY3" s="12" t="s">
        <v>13</v>
      </c>
      <c r="AZ3" s="71" t="s">
        <v>27</v>
      </c>
      <c r="BA3" s="13" t="s">
        <v>14</v>
      </c>
    </row>
    <row r="4" spans="1:5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4" t="s">
        <v>33</v>
      </c>
      <c r="AQ4" s="16" t="s">
        <v>34</v>
      </c>
      <c r="AR4" s="16" t="s">
        <v>36</v>
      </c>
      <c r="AS4" s="15" t="s">
        <v>15</v>
      </c>
      <c r="AT4" s="16"/>
      <c r="AU4" s="16"/>
      <c r="AV4" s="15" t="s">
        <v>16</v>
      </c>
      <c r="AW4" s="16"/>
      <c r="AX4" s="18"/>
      <c r="AY4" s="19" t="s">
        <v>17</v>
      </c>
      <c r="AZ4" s="72" t="s">
        <v>26</v>
      </c>
      <c r="BA4" s="20"/>
    </row>
    <row r="5" spans="1:53" ht="14.25" customHeight="1" x14ac:dyDescent="0.15">
      <c r="A5" s="137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/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/>
      <c r="AC5" s="24"/>
      <c r="AD5" s="24"/>
      <c r="AE5" s="25"/>
      <c r="AF5" s="52">
        <v>2</v>
      </c>
      <c r="AG5" s="56"/>
      <c r="AH5" s="24"/>
      <c r="AI5" s="24"/>
      <c r="AJ5" s="25"/>
      <c r="AK5" s="52">
        <v>2</v>
      </c>
      <c r="AL5" s="56"/>
      <c r="AM5" s="24"/>
      <c r="AN5" s="24"/>
      <c r="AO5" s="24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 x14ac:dyDescent="0.2">
      <c r="A6" s="135" t="s">
        <v>135</v>
      </c>
      <c r="B6" s="23"/>
      <c r="C6" s="24"/>
      <c r="D6" s="24"/>
      <c r="E6" s="24"/>
      <c r="F6" s="24"/>
      <c r="G6" s="23"/>
      <c r="H6" s="59"/>
      <c r="I6" s="59" t="s">
        <v>159</v>
      </c>
      <c r="J6" s="59"/>
      <c r="K6" s="25"/>
      <c r="L6" s="23"/>
      <c r="M6" s="59"/>
      <c r="N6" s="59" t="s">
        <v>159</v>
      </c>
      <c r="O6" s="59"/>
      <c r="P6" s="25"/>
      <c r="Q6" s="23"/>
      <c r="R6" s="59">
        <v>1</v>
      </c>
      <c r="S6" s="59" t="s">
        <v>159</v>
      </c>
      <c r="T6" s="59">
        <v>2</v>
      </c>
      <c r="U6" s="25"/>
      <c r="V6" s="23"/>
      <c r="W6" s="59">
        <v>2</v>
      </c>
      <c r="X6" s="59" t="s">
        <v>159</v>
      </c>
      <c r="Y6" s="59">
        <v>1</v>
      </c>
      <c r="Z6" s="25"/>
      <c r="AA6" s="23"/>
      <c r="AB6" s="59">
        <v>1</v>
      </c>
      <c r="AC6" s="59" t="s">
        <v>159</v>
      </c>
      <c r="AD6" s="59">
        <v>2</v>
      </c>
      <c r="AE6" s="24"/>
      <c r="AF6" s="23"/>
      <c r="AG6" s="59">
        <v>0</v>
      </c>
      <c r="AH6" s="59" t="s">
        <v>159</v>
      </c>
      <c r="AI6" s="59">
        <v>3</v>
      </c>
      <c r="AJ6" s="25"/>
      <c r="AK6" s="23"/>
      <c r="AL6" s="59">
        <v>1</v>
      </c>
      <c r="AM6" s="59" t="s">
        <v>159</v>
      </c>
      <c r="AN6" s="59">
        <v>2</v>
      </c>
      <c r="AO6" s="24"/>
      <c r="AP6" s="74">
        <f>+B5+G5+L5+Q5+V5+AA5+AF5+AK5</f>
        <v>10</v>
      </c>
      <c r="AQ6" s="29">
        <f>+C5+H5+M5+R5+W5+AB5+AG5+AL5</f>
        <v>1</v>
      </c>
      <c r="AR6" s="30">
        <f>+AP6+AQ6</f>
        <v>11</v>
      </c>
      <c r="AS6" s="29">
        <f>+C6+H6+M6+R6+W6+AB6+AG6+AL6</f>
        <v>5</v>
      </c>
      <c r="AT6" s="29" t="s">
        <v>31</v>
      </c>
      <c r="AU6" s="29">
        <f>+E6+J6+O6+T6+Y6+AD6+AI6+AN6</f>
        <v>10</v>
      </c>
      <c r="AV6" s="31">
        <f>+C7+H7+M7+R7+W7+AB7+AG7+AL7</f>
        <v>11</v>
      </c>
      <c r="AW6" s="29" t="s">
        <v>31</v>
      </c>
      <c r="AX6" s="30">
        <f>+E7+J7+O7+T7+Y7+AD7+AI7+AN7</f>
        <v>22</v>
      </c>
      <c r="AY6" s="75">
        <f>IF(AX6=0,"10.000",AV6/(AV6+AX6)*10)</f>
        <v>3.333333333333333</v>
      </c>
      <c r="AZ6" s="96">
        <f>RANK(BA6,$BA$6:$BA$28)</f>
        <v>4</v>
      </c>
      <c r="BA6" s="32">
        <f>AR6*1000+AQ6*100+AU7*10+AY6</f>
        <v>11053.333333333334</v>
      </c>
    </row>
    <row r="7" spans="1:53" ht="14.25" customHeight="1" x14ac:dyDescent="0.15">
      <c r="A7" s="138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>
        <v>2</v>
      </c>
      <c r="S7" s="60" t="s">
        <v>159</v>
      </c>
      <c r="T7" s="60">
        <v>4</v>
      </c>
      <c r="U7" s="36" t="s">
        <v>136</v>
      </c>
      <c r="V7" s="34" t="s">
        <v>29</v>
      </c>
      <c r="W7" s="60">
        <v>4</v>
      </c>
      <c r="X7" s="60" t="s">
        <v>159</v>
      </c>
      <c r="Y7" s="60">
        <v>3</v>
      </c>
      <c r="Z7" s="36" t="s">
        <v>136</v>
      </c>
      <c r="AA7" s="34" t="s">
        <v>29</v>
      </c>
      <c r="AB7" s="60">
        <v>2</v>
      </c>
      <c r="AC7" s="60" t="s">
        <v>159</v>
      </c>
      <c r="AD7" s="60">
        <v>5</v>
      </c>
      <c r="AE7" s="36" t="s">
        <v>136</v>
      </c>
      <c r="AF7" s="34" t="s">
        <v>29</v>
      </c>
      <c r="AG7" s="60">
        <v>1</v>
      </c>
      <c r="AH7" s="60" t="s">
        <v>159</v>
      </c>
      <c r="AI7" s="60">
        <v>6</v>
      </c>
      <c r="AJ7" s="36" t="s">
        <v>136</v>
      </c>
      <c r="AK7" s="34" t="s">
        <v>29</v>
      </c>
      <c r="AL7" s="60">
        <v>2</v>
      </c>
      <c r="AM7" s="60" t="s">
        <v>159</v>
      </c>
      <c r="AN7" s="60">
        <v>4</v>
      </c>
      <c r="AO7" s="36" t="s">
        <v>136</v>
      </c>
      <c r="AP7" s="76"/>
      <c r="AQ7" s="77"/>
      <c r="AR7" s="78"/>
      <c r="AS7" s="77"/>
      <c r="AT7" s="77"/>
      <c r="AU7" s="79">
        <f>+AS6-AU6</f>
        <v>-5</v>
      </c>
      <c r="AV7" s="80"/>
      <c r="AW7" s="77"/>
      <c r="AX7" s="78"/>
      <c r="AY7" s="81"/>
      <c r="AZ7" s="107"/>
      <c r="BA7" s="82"/>
    </row>
    <row r="8" spans="1:53" ht="14.25" customHeight="1" x14ac:dyDescent="0.15">
      <c r="A8" s="135" t="s">
        <v>45</v>
      </c>
      <c r="B8" s="52"/>
      <c r="C8" s="56"/>
      <c r="D8" s="24"/>
      <c r="E8" s="24"/>
      <c r="F8" s="25"/>
      <c r="G8" s="23"/>
      <c r="H8" s="24"/>
      <c r="I8" s="24"/>
      <c r="J8" s="24"/>
      <c r="K8" s="24"/>
      <c r="L8" s="52">
        <v>2</v>
      </c>
      <c r="M8" s="56"/>
      <c r="N8" s="24"/>
      <c r="O8" s="24"/>
      <c r="P8" s="25"/>
      <c r="Q8" s="52"/>
      <c r="R8" s="56"/>
      <c r="S8" s="24"/>
      <c r="T8" s="24"/>
      <c r="U8" s="25"/>
      <c r="V8" s="52">
        <v>2</v>
      </c>
      <c r="W8" s="56"/>
      <c r="X8" s="24"/>
      <c r="Y8" s="24"/>
      <c r="Z8" s="24"/>
      <c r="AA8" s="52">
        <v>2</v>
      </c>
      <c r="AB8" s="56"/>
      <c r="AC8" s="24"/>
      <c r="AD8" s="24"/>
      <c r="AE8" s="25"/>
      <c r="AF8" s="52">
        <v>2</v>
      </c>
      <c r="AG8" s="56"/>
      <c r="AH8" s="24"/>
      <c r="AI8" s="24"/>
      <c r="AJ8" s="25"/>
      <c r="AK8" s="52">
        <v>2</v>
      </c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 x14ac:dyDescent="0.2">
      <c r="A9" s="135" t="s">
        <v>175</v>
      </c>
      <c r="B9" s="23"/>
      <c r="C9" s="59"/>
      <c r="D9" s="59" t="s">
        <v>159</v>
      </c>
      <c r="E9" s="59"/>
      <c r="F9" s="25"/>
      <c r="G9" s="23"/>
      <c r="H9" s="24"/>
      <c r="I9" s="24"/>
      <c r="J9" s="24"/>
      <c r="K9" s="24"/>
      <c r="L9" s="23"/>
      <c r="M9" s="59">
        <v>1</v>
      </c>
      <c r="N9" s="59" t="s">
        <v>159</v>
      </c>
      <c r="O9" s="59">
        <v>2</v>
      </c>
      <c r="P9" s="24"/>
      <c r="Q9" s="23"/>
      <c r="R9" s="59"/>
      <c r="S9" s="59" t="s">
        <v>159</v>
      </c>
      <c r="T9" s="59"/>
      <c r="U9" s="25"/>
      <c r="V9" s="23"/>
      <c r="W9" s="59">
        <v>1</v>
      </c>
      <c r="X9" s="59" t="s">
        <v>159</v>
      </c>
      <c r="Y9" s="59">
        <v>2</v>
      </c>
      <c r="Z9" s="24"/>
      <c r="AA9" s="23"/>
      <c r="AB9" s="59">
        <v>0</v>
      </c>
      <c r="AC9" s="59" t="s">
        <v>159</v>
      </c>
      <c r="AD9" s="59">
        <v>3</v>
      </c>
      <c r="AE9" s="24"/>
      <c r="AF9" s="23"/>
      <c r="AG9" s="59">
        <v>0</v>
      </c>
      <c r="AH9" s="59" t="s">
        <v>159</v>
      </c>
      <c r="AI9" s="59">
        <v>3</v>
      </c>
      <c r="AJ9" s="25"/>
      <c r="AK9" s="23"/>
      <c r="AL9" s="59">
        <v>0</v>
      </c>
      <c r="AM9" s="59" t="s">
        <v>159</v>
      </c>
      <c r="AN9" s="59">
        <v>3</v>
      </c>
      <c r="AO9" s="24"/>
      <c r="AP9" s="74">
        <f>+B8+G8+L8+Q8+V8+AA8+AF8+AK8</f>
        <v>10</v>
      </c>
      <c r="AQ9" s="29">
        <f>+C8+H8+M8+R8+W8+AB8+AG8+AL8</f>
        <v>0</v>
      </c>
      <c r="AR9" s="30">
        <f>+AP9+AQ9</f>
        <v>10</v>
      </c>
      <c r="AS9" s="122">
        <f>+C9+H9+M9+R9+W9+AB9+AG9+AL9</f>
        <v>2</v>
      </c>
      <c r="AT9" s="29" t="s">
        <v>31</v>
      </c>
      <c r="AU9" s="122">
        <f>+E9+J9+O9+T9+Y9+AD9+AI9+AN9</f>
        <v>13</v>
      </c>
      <c r="AV9" s="123">
        <f>+C10+H10+M10+R10+W10+AB10+AG10+AL10</f>
        <v>6</v>
      </c>
      <c r="AW9" s="29" t="s">
        <v>31</v>
      </c>
      <c r="AX9" s="124">
        <f>+E10+J10+O10+T10+Y10+AD10+AI10+AN10</f>
        <v>26</v>
      </c>
      <c r="AY9" s="75">
        <f>IF(AX9=0,"10.000",AV9/(AV9+AX9)*10)</f>
        <v>1.875</v>
      </c>
      <c r="AZ9" s="96">
        <f>RANK(BA9,$BA$6:$BA$28)</f>
        <v>7</v>
      </c>
      <c r="BA9" s="32">
        <f>AR9*1000+AQ9*100+AU10*10+AY9</f>
        <v>9891.875</v>
      </c>
    </row>
    <row r="10" spans="1:53" ht="14.25" customHeight="1" x14ac:dyDescent="0.2">
      <c r="A10" s="135" t="s">
        <v>176</v>
      </c>
      <c r="B10" s="34" t="s">
        <v>29</v>
      </c>
      <c r="C10" s="60"/>
      <c r="D10" s="60" t="s">
        <v>28</v>
      </c>
      <c r="E10" s="60"/>
      <c r="F10" s="36" t="s">
        <v>30</v>
      </c>
      <c r="G10" s="34"/>
      <c r="H10" s="35"/>
      <c r="I10" s="24"/>
      <c r="J10" s="24"/>
      <c r="K10" s="24"/>
      <c r="L10" s="34" t="s">
        <v>29</v>
      </c>
      <c r="M10" s="60">
        <v>3</v>
      </c>
      <c r="N10" s="60" t="s">
        <v>159</v>
      </c>
      <c r="O10" s="60">
        <v>4</v>
      </c>
      <c r="P10" s="36" t="s">
        <v>136</v>
      </c>
      <c r="Q10" s="34" t="s">
        <v>29</v>
      </c>
      <c r="R10" s="60"/>
      <c r="S10" s="60" t="s">
        <v>159</v>
      </c>
      <c r="T10" s="60"/>
      <c r="U10" s="36" t="s">
        <v>136</v>
      </c>
      <c r="V10" s="34" t="s">
        <v>29</v>
      </c>
      <c r="W10" s="60">
        <v>2</v>
      </c>
      <c r="X10" s="60" t="s">
        <v>159</v>
      </c>
      <c r="Y10" s="60">
        <v>4</v>
      </c>
      <c r="Z10" s="36" t="s">
        <v>136</v>
      </c>
      <c r="AA10" s="34" t="s">
        <v>29</v>
      </c>
      <c r="AB10" s="60">
        <v>0</v>
      </c>
      <c r="AC10" s="60" t="s">
        <v>159</v>
      </c>
      <c r="AD10" s="60">
        <v>6</v>
      </c>
      <c r="AE10" s="36" t="s">
        <v>136</v>
      </c>
      <c r="AF10" s="34" t="s">
        <v>29</v>
      </c>
      <c r="AG10" s="60">
        <v>0</v>
      </c>
      <c r="AH10" s="60" t="s">
        <v>159</v>
      </c>
      <c r="AI10" s="60">
        <v>6</v>
      </c>
      <c r="AJ10" s="36" t="s">
        <v>136</v>
      </c>
      <c r="AK10" s="34" t="s">
        <v>29</v>
      </c>
      <c r="AL10" s="60">
        <v>1</v>
      </c>
      <c r="AM10" s="60" t="s">
        <v>159</v>
      </c>
      <c r="AN10" s="60">
        <v>6</v>
      </c>
      <c r="AO10" s="36" t="s">
        <v>136</v>
      </c>
      <c r="AP10" s="76"/>
      <c r="AQ10" s="29"/>
      <c r="AR10" s="30"/>
      <c r="AS10" s="29"/>
      <c r="AT10" s="29"/>
      <c r="AU10" s="79">
        <f>+AS9-AU9</f>
        <v>-11</v>
      </c>
      <c r="AV10" s="31"/>
      <c r="AW10" s="29"/>
      <c r="AX10" s="30"/>
      <c r="AY10" s="75"/>
      <c r="AZ10" s="97"/>
      <c r="BA10" s="32"/>
    </row>
    <row r="11" spans="1:53" ht="14.25" customHeight="1" x14ac:dyDescent="0.2">
      <c r="A11" s="140" t="s">
        <v>19</v>
      </c>
      <c r="B11" s="52"/>
      <c r="C11" s="56"/>
      <c r="D11" s="24"/>
      <c r="E11" s="24"/>
      <c r="F11" s="25"/>
      <c r="G11" s="52">
        <v>2</v>
      </c>
      <c r="H11" s="56">
        <v>1</v>
      </c>
      <c r="I11" s="24"/>
      <c r="J11" s="24"/>
      <c r="K11" s="25"/>
      <c r="L11" s="41"/>
      <c r="M11" s="43"/>
      <c r="N11" s="43"/>
      <c r="O11" s="43"/>
      <c r="P11" s="43"/>
      <c r="Q11" s="52">
        <v>2</v>
      </c>
      <c r="R11" s="56"/>
      <c r="S11" s="24"/>
      <c r="T11" s="24"/>
      <c r="U11" s="25"/>
      <c r="V11" s="52">
        <v>1</v>
      </c>
      <c r="W11" s="56"/>
      <c r="X11" s="24"/>
      <c r="Y11" s="24"/>
      <c r="Z11" s="25"/>
      <c r="AA11" s="52">
        <v>2</v>
      </c>
      <c r="AB11" s="56"/>
      <c r="AC11" s="24"/>
      <c r="AD11" s="24"/>
      <c r="AE11" s="24"/>
      <c r="AF11" s="52">
        <v>1</v>
      </c>
      <c r="AG11" s="56"/>
      <c r="AH11" s="24"/>
      <c r="AI11" s="24"/>
      <c r="AJ11" s="25"/>
      <c r="AK11" s="52"/>
      <c r="AL11" s="56"/>
      <c r="AM11" s="24"/>
      <c r="AN11" s="24"/>
      <c r="AO11" s="24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 x14ac:dyDescent="0.2">
      <c r="A12" s="135" t="s">
        <v>177</v>
      </c>
      <c r="B12" s="23"/>
      <c r="C12" s="59"/>
      <c r="D12" s="59" t="s">
        <v>159</v>
      </c>
      <c r="E12" s="59"/>
      <c r="F12" s="25"/>
      <c r="G12" s="23"/>
      <c r="H12" s="59">
        <v>2</v>
      </c>
      <c r="I12" s="59" t="s">
        <v>159</v>
      </c>
      <c r="J12" s="59">
        <v>1</v>
      </c>
      <c r="K12" s="25"/>
      <c r="L12" s="23"/>
      <c r="M12" s="24"/>
      <c r="N12" s="24"/>
      <c r="O12" s="24"/>
      <c r="P12" s="24"/>
      <c r="Q12" s="23"/>
      <c r="R12" s="59">
        <v>0</v>
      </c>
      <c r="S12" s="59" t="s">
        <v>159</v>
      </c>
      <c r="T12" s="59">
        <v>3</v>
      </c>
      <c r="U12" s="24"/>
      <c r="V12" s="23"/>
      <c r="W12" s="59">
        <v>0</v>
      </c>
      <c r="X12" s="59" t="s">
        <v>159</v>
      </c>
      <c r="Y12" s="59">
        <v>2</v>
      </c>
      <c r="Z12" s="25"/>
      <c r="AA12" s="23"/>
      <c r="AB12" s="59">
        <v>0</v>
      </c>
      <c r="AC12" s="59" t="s">
        <v>159</v>
      </c>
      <c r="AD12" s="59">
        <v>3</v>
      </c>
      <c r="AE12" s="24"/>
      <c r="AF12" s="23"/>
      <c r="AG12" s="59">
        <v>0</v>
      </c>
      <c r="AH12" s="59" t="s">
        <v>159</v>
      </c>
      <c r="AI12" s="59">
        <v>3</v>
      </c>
      <c r="AJ12" s="25"/>
      <c r="AK12" s="23"/>
      <c r="AL12" s="59"/>
      <c r="AM12" s="59" t="s">
        <v>159</v>
      </c>
      <c r="AN12" s="59"/>
      <c r="AO12" s="24"/>
      <c r="AP12" s="74">
        <f>+B11+G11+L11+Q11+V11+AA11+AF11+AK11</f>
        <v>8</v>
      </c>
      <c r="AQ12" s="29">
        <f>+C11+H11+M11+R11+W11+AB11+AG11+AL11</f>
        <v>1</v>
      </c>
      <c r="AR12" s="30">
        <f>+AP12+AQ12</f>
        <v>9</v>
      </c>
      <c r="AS12" s="122">
        <f>+C12+H12+M12+R12+W12+AB12+AG12+AL12</f>
        <v>2</v>
      </c>
      <c r="AT12" s="29" t="s">
        <v>31</v>
      </c>
      <c r="AU12" s="122">
        <f>+E12+J12+O12+T12+Y12+AD12+AI12+AN12</f>
        <v>12</v>
      </c>
      <c r="AV12" s="123">
        <f>+C13+H13+M13+R13+W13+AB13+AG13+AL13</f>
        <v>4</v>
      </c>
      <c r="AW12" s="29" t="s">
        <v>31</v>
      </c>
      <c r="AX12" s="124">
        <f>+E13+J13+O13+T13+Y13+AD13+AI13+AN13</f>
        <v>25</v>
      </c>
      <c r="AY12" s="75">
        <f>IF(AX12=0,"10.000",AV12/(AV12+AX12)*10)</f>
        <v>1.3793103448275863</v>
      </c>
      <c r="AZ12" s="96">
        <f>RANK(BA12,$BA$6:$BA$28)</f>
        <v>8</v>
      </c>
      <c r="BA12" s="32">
        <f>AR12*1000+AQ12*100+AU13*10+AY12</f>
        <v>9001.3793103448279</v>
      </c>
    </row>
    <row r="13" spans="1:53" ht="14.25" customHeight="1" x14ac:dyDescent="0.2">
      <c r="A13" s="138"/>
      <c r="B13" s="34" t="s">
        <v>29</v>
      </c>
      <c r="C13" s="60"/>
      <c r="D13" s="60" t="s">
        <v>28</v>
      </c>
      <c r="E13" s="60"/>
      <c r="F13" s="36" t="s">
        <v>30</v>
      </c>
      <c r="G13" s="34" t="s">
        <v>29</v>
      </c>
      <c r="H13" s="60">
        <v>4</v>
      </c>
      <c r="I13" s="60" t="s">
        <v>28</v>
      </c>
      <c r="J13" s="60">
        <v>3</v>
      </c>
      <c r="K13" s="36" t="s">
        <v>30</v>
      </c>
      <c r="L13" s="34"/>
      <c r="M13" s="35"/>
      <c r="N13" s="35"/>
      <c r="O13" s="35"/>
      <c r="P13" s="35"/>
      <c r="Q13" s="34" t="s">
        <v>29</v>
      </c>
      <c r="R13" s="60">
        <v>0</v>
      </c>
      <c r="S13" s="60" t="s">
        <v>159</v>
      </c>
      <c r="T13" s="60">
        <v>6</v>
      </c>
      <c r="U13" s="36" t="s">
        <v>136</v>
      </c>
      <c r="V13" s="34" t="s">
        <v>29</v>
      </c>
      <c r="W13" s="60">
        <v>0</v>
      </c>
      <c r="X13" s="60" t="s">
        <v>159</v>
      </c>
      <c r="Y13" s="60">
        <v>4</v>
      </c>
      <c r="Z13" s="36" t="s">
        <v>136</v>
      </c>
      <c r="AA13" s="34" t="s">
        <v>29</v>
      </c>
      <c r="AB13" s="60">
        <v>0</v>
      </c>
      <c r="AC13" s="60" t="s">
        <v>159</v>
      </c>
      <c r="AD13" s="60">
        <v>6</v>
      </c>
      <c r="AE13" s="36" t="s">
        <v>136</v>
      </c>
      <c r="AF13" s="34" t="s">
        <v>29</v>
      </c>
      <c r="AG13" s="60">
        <v>0</v>
      </c>
      <c r="AH13" s="60" t="s">
        <v>159</v>
      </c>
      <c r="AI13" s="60">
        <v>6</v>
      </c>
      <c r="AJ13" s="36" t="s">
        <v>136</v>
      </c>
      <c r="AK13" s="34" t="s">
        <v>29</v>
      </c>
      <c r="AL13" s="60"/>
      <c r="AM13" s="60" t="s">
        <v>159</v>
      </c>
      <c r="AN13" s="60"/>
      <c r="AO13" s="36" t="s">
        <v>136</v>
      </c>
      <c r="AP13" s="76"/>
      <c r="AQ13" s="77"/>
      <c r="AR13" s="78"/>
      <c r="AS13" s="77"/>
      <c r="AT13" s="77"/>
      <c r="AU13" s="79">
        <f>+AS12-AU12</f>
        <v>-10</v>
      </c>
      <c r="AV13" s="80"/>
      <c r="AW13" s="77"/>
      <c r="AX13" s="78"/>
      <c r="AY13" s="81"/>
      <c r="AZ13" s="97"/>
      <c r="BA13" s="82"/>
    </row>
    <row r="14" spans="1:53" ht="14.25" customHeight="1" x14ac:dyDescent="0.2">
      <c r="A14" s="135" t="s">
        <v>20</v>
      </c>
      <c r="B14" s="52">
        <v>1</v>
      </c>
      <c r="C14" s="56">
        <v>1</v>
      </c>
      <c r="D14" s="24"/>
      <c r="E14" s="24"/>
      <c r="F14" s="25"/>
      <c r="G14" s="52"/>
      <c r="H14" s="56"/>
      <c r="I14" s="24"/>
      <c r="J14" s="24"/>
      <c r="K14" s="25"/>
      <c r="L14" s="52">
        <v>2</v>
      </c>
      <c r="M14" s="56">
        <v>1</v>
      </c>
      <c r="N14" s="24"/>
      <c r="O14" s="24"/>
      <c r="P14" s="25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5"/>
      <c r="AA14" s="52">
        <v>2</v>
      </c>
      <c r="AB14" s="56"/>
      <c r="AC14" s="24"/>
      <c r="AD14" s="24"/>
      <c r="AE14" s="25"/>
      <c r="AF14" s="52"/>
      <c r="AG14" s="56"/>
      <c r="AH14" s="24"/>
      <c r="AI14" s="24"/>
      <c r="AJ14" s="25"/>
      <c r="AK14" s="52">
        <v>2</v>
      </c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 x14ac:dyDescent="0.2">
      <c r="A15" s="135" t="s">
        <v>99</v>
      </c>
      <c r="B15" s="23"/>
      <c r="C15" s="59">
        <v>2</v>
      </c>
      <c r="D15" s="59" t="s">
        <v>159</v>
      </c>
      <c r="E15" s="59">
        <v>1</v>
      </c>
      <c r="F15" s="25"/>
      <c r="G15" s="23"/>
      <c r="H15" s="59"/>
      <c r="I15" s="59" t="s">
        <v>159</v>
      </c>
      <c r="J15" s="59"/>
      <c r="K15" s="25"/>
      <c r="L15" s="23"/>
      <c r="M15" s="59">
        <v>3</v>
      </c>
      <c r="N15" s="59" t="s">
        <v>159</v>
      </c>
      <c r="O15" s="59">
        <v>0</v>
      </c>
      <c r="P15" s="25"/>
      <c r="Q15" s="23"/>
      <c r="R15" s="24"/>
      <c r="S15" s="24"/>
      <c r="T15" s="24"/>
      <c r="U15" s="24"/>
      <c r="V15" s="23"/>
      <c r="W15" s="59">
        <v>2</v>
      </c>
      <c r="X15" s="59" t="s">
        <v>159</v>
      </c>
      <c r="Y15" s="59">
        <v>1</v>
      </c>
      <c r="Z15" s="24"/>
      <c r="AA15" s="23"/>
      <c r="AB15" s="59">
        <v>0</v>
      </c>
      <c r="AC15" s="59" t="s">
        <v>159</v>
      </c>
      <c r="AD15" s="59">
        <v>3</v>
      </c>
      <c r="AE15" s="25"/>
      <c r="AF15" s="23"/>
      <c r="AG15" s="59"/>
      <c r="AH15" s="59" t="s">
        <v>159</v>
      </c>
      <c r="AI15" s="59"/>
      <c r="AJ15" s="25"/>
      <c r="AK15" s="23"/>
      <c r="AL15" s="59">
        <v>1</v>
      </c>
      <c r="AM15" s="59" t="s">
        <v>159</v>
      </c>
      <c r="AN15" s="59">
        <v>2</v>
      </c>
      <c r="AO15" s="24"/>
      <c r="AP15" s="74">
        <f>+B14+G14+L14+Q14+V14+AA14+AF14+AK14</f>
        <v>9</v>
      </c>
      <c r="AQ15" s="29">
        <f>+C14+H14+M14+R14+W14+AB14+AG14+AL14</f>
        <v>3</v>
      </c>
      <c r="AR15" s="30">
        <f>+AP15+AQ15</f>
        <v>12</v>
      </c>
      <c r="AS15" s="122">
        <f>+C15+H15+M15+R15+W15+AB15+AG15+AL15</f>
        <v>8</v>
      </c>
      <c r="AT15" s="29" t="s">
        <v>31</v>
      </c>
      <c r="AU15" s="122">
        <f>+E15+J15+O15+T15+Y15+AD15+AI15+AN15</f>
        <v>7</v>
      </c>
      <c r="AV15" s="123">
        <f>+C16+H16+M16+R16+W16+AB16+AG16+AL16</f>
        <v>16</v>
      </c>
      <c r="AW15" s="29" t="s">
        <v>31</v>
      </c>
      <c r="AX15" s="124">
        <f>+E16+J16+O16+T16+Y16+AD16+AI16+AN16</f>
        <v>15</v>
      </c>
      <c r="AY15" s="75">
        <f>IF(AX15=0,"10.000",AV15/(AV15+AX15)*10)</f>
        <v>5.161290322580645</v>
      </c>
      <c r="AZ15" s="96">
        <f>RANK(BA15,$BA$6:$BA$28)</f>
        <v>3</v>
      </c>
      <c r="BA15" s="32">
        <f>AR15*1000+AQ15*100+AU16*10+AY15</f>
        <v>12315.161290322581</v>
      </c>
    </row>
    <row r="16" spans="1:53" ht="14.25" customHeight="1" x14ac:dyDescent="0.2">
      <c r="A16" s="135"/>
      <c r="B16" s="34" t="s">
        <v>29</v>
      </c>
      <c r="C16" s="60">
        <v>4</v>
      </c>
      <c r="D16" s="60" t="s">
        <v>28</v>
      </c>
      <c r="E16" s="60">
        <v>2</v>
      </c>
      <c r="F16" s="36" t="s">
        <v>30</v>
      </c>
      <c r="G16" s="34" t="s">
        <v>29</v>
      </c>
      <c r="H16" s="60"/>
      <c r="I16" s="60" t="s">
        <v>28</v>
      </c>
      <c r="J16" s="60"/>
      <c r="K16" s="36" t="s">
        <v>30</v>
      </c>
      <c r="L16" s="34" t="s">
        <v>29</v>
      </c>
      <c r="M16" s="60">
        <v>6</v>
      </c>
      <c r="N16" s="60" t="s">
        <v>28</v>
      </c>
      <c r="O16" s="60">
        <v>0</v>
      </c>
      <c r="P16" s="36" t="s">
        <v>30</v>
      </c>
      <c r="Q16" s="34"/>
      <c r="R16" s="35"/>
      <c r="S16" s="24"/>
      <c r="T16" s="24"/>
      <c r="U16" s="24"/>
      <c r="V16" s="34" t="s">
        <v>29</v>
      </c>
      <c r="W16" s="60">
        <v>4</v>
      </c>
      <c r="X16" s="60" t="s">
        <v>159</v>
      </c>
      <c r="Y16" s="60">
        <v>3</v>
      </c>
      <c r="Z16" s="36" t="s">
        <v>136</v>
      </c>
      <c r="AA16" s="34" t="s">
        <v>29</v>
      </c>
      <c r="AB16" s="60">
        <v>0</v>
      </c>
      <c r="AC16" s="60" t="s">
        <v>159</v>
      </c>
      <c r="AD16" s="60">
        <v>6</v>
      </c>
      <c r="AE16" s="36" t="s">
        <v>136</v>
      </c>
      <c r="AF16" s="34" t="s">
        <v>29</v>
      </c>
      <c r="AG16" s="60"/>
      <c r="AH16" s="60" t="s">
        <v>159</v>
      </c>
      <c r="AI16" s="60"/>
      <c r="AJ16" s="36" t="s">
        <v>136</v>
      </c>
      <c r="AK16" s="34" t="s">
        <v>29</v>
      </c>
      <c r="AL16" s="60">
        <v>2</v>
      </c>
      <c r="AM16" s="60" t="s">
        <v>159</v>
      </c>
      <c r="AN16" s="60">
        <v>4</v>
      </c>
      <c r="AO16" s="36" t="s">
        <v>136</v>
      </c>
      <c r="AP16" s="76"/>
      <c r="AQ16" s="29"/>
      <c r="AR16" s="30"/>
      <c r="AS16" s="29"/>
      <c r="AT16" s="29"/>
      <c r="AU16" s="79">
        <f>+AS15-AU15</f>
        <v>1</v>
      </c>
      <c r="AV16" s="31"/>
      <c r="AW16" s="29"/>
      <c r="AX16" s="30"/>
      <c r="AY16" s="75"/>
      <c r="AZ16" s="97"/>
      <c r="BA16" s="32"/>
    </row>
    <row r="17" spans="1:53" ht="14.25" customHeight="1" x14ac:dyDescent="0.2">
      <c r="A17" s="140" t="s">
        <v>21</v>
      </c>
      <c r="B17" s="52">
        <v>1</v>
      </c>
      <c r="C17" s="56"/>
      <c r="D17" s="24"/>
      <c r="E17" s="24"/>
      <c r="F17" s="25"/>
      <c r="G17" s="52">
        <v>2</v>
      </c>
      <c r="H17" s="56">
        <v>1</v>
      </c>
      <c r="I17" s="24"/>
      <c r="J17" s="24"/>
      <c r="K17" s="25"/>
      <c r="L17" s="52">
        <v>1</v>
      </c>
      <c r="M17" s="56">
        <v>1</v>
      </c>
      <c r="N17" s="24"/>
      <c r="O17" s="24"/>
      <c r="P17" s="25"/>
      <c r="Q17" s="52">
        <v>2</v>
      </c>
      <c r="R17" s="56"/>
      <c r="S17" s="24"/>
      <c r="T17" s="24"/>
      <c r="U17" s="25"/>
      <c r="V17" s="41"/>
      <c r="W17" s="43"/>
      <c r="X17" s="43"/>
      <c r="Y17" s="43"/>
      <c r="Z17" s="43"/>
      <c r="AA17" s="52"/>
      <c r="AB17" s="56"/>
      <c r="AC17" s="24"/>
      <c r="AD17" s="24"/>
      <c r="AE17" s="25"/>
      <c r="AF17" s="52">
        <v>2</v>
      </c>
      <c r="AG17" s="56"/>
      <c r="AH17" s="24"/>
      <c r="AI17" s="24"/>
      <c r="AJ17" s="25"/>
      <c r="AK17" s="52"/>
      <c r="AL17" s="56"/>
      <c r="AM17" s="24"/>
      <c r="AN17" s="24"/>
      <c r="AO17" s="24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 x14ac:dyDescent="0.2">
      <c r="A18" s="135" t="s">
        <v>100</v>
      </c>
      <c r="B18" s="23"/>
      <c r="C18" s="59">
        <v>1</v>
      </c>
      <c r="D18" s="59" t="s">
        <v>159</v>
      </c>
      <c r="E18" s="59">
        <v>2</v>
      </c>
      <c r="F18" s="25"/>
      <c r="G18" s="23"/>
      <c r="H18" s="59">
        <v>2</v>
      </c>
      <c r="I18" s="59" t="s">
        <v>159</v>
      </c>
      <c r="J18" s="59">
        <v>1</v>
      </c>
      <c r="K18" s="25"/>
      <c r="L18" s="23"/>
      <c r="M18" s="59">
        <v>2</v>
      </c>
      <c r="N18" s="59" t="s">
        <v>159</v>
      </c>
      <c r="O18" s="59">
        <v>1</v>
      </c>
      <c r="P18" s="25"/>
      <c r="Q18" s="23"/>
      <c r="R18" s="59">
        <v>1</v>
      </c>
      <c r="S18" s="59" t="s">
        <v>159</v>
      </c>
      <c r="T18" s="59">
        <v>2</v>
      </c>
      <c r="U18" s="25"/>
      <c r="V18" s="23"/>
      <c r="W18" s="24"/>
      <c r="X18" s="24"/>
      <c r="Y18" s="24"/>
      <c r="Z18" s="24"/>
      <c r="AA18" s="23"/>
      <c r="AB18" s="59"/>
      <c r="AC18" s="59" t="s">
        <v>159</v>
      </c>
      <c r="AD18" s="59"/>
      <c r="AE18" s="25"/>
      <c r="AF18" s="23"/>
      <c r="AG18" s="59">
        <v>0</v>
      </c>
      <c r="AH18" s="59" t="s">
        <v>159</v>
      </c>
      <c r="AI18" s="59">
        <v>3</v>
      </c>
      <c r="AJ18" s="25"/>
      <c r="AK18" s="23"/>
      <c r="AL18" s="59"/>
      <c r="AM18" s="59" t="s">
        <v>159</v>
      </c>
      <c r="AN18" s="59"/>
      <c r="AO18" s="24"/>
      <c r="AP18" s="74">
        <f>+B17+G17+L17+Q17+V17+AA17+AF17+AK17</f>
        <v>8</v>
      </c>
      <c r="AQ18" s="29">
        <f>+C17+H17+M17+R17+W17+AB17+AG17+AL17</f>
        <v>2</v>
      </c>
      <c r="AR18" s="30">
        <f>+AP18+AQ18</f>
        <v>10</v>
      </c>
      <c r="AS18" s="122">
        <f>+C18+H18+M18+R18+W18+AB18+AG18+AL18</f>
        <v>6</v>
      </c>
      <c r="AT18" s="29" t="s">
        <v>31</v>
      </c>
      <c r="AU18" s="122">
        <f>+E18+J18+O18+T18+Y18+AD18+AI18+AN18</f>
        <v>9</v>
      </c>
      <c r="AV18" s="123">
        <f>+C19+H19+M19+R19+W19+AB19+AG19+AL19</f>
        <v>14</v>
      </c>
      <c r="AW18" s="29" t="s">
        <v>31</v>
      </c>
      <c r="AX18" s="124">
        <f>+E19+J19+O19+T19+Y19+AD19+AI19+AN19</f>
        <v>18</v>
      </c>
      <c r="AY18" s="75">
        <f>IF(AX18=0,"10.000",AV18/(AV18+AX18)*10)</f>
        <v>4.375</v>
      </c>
      <c r="AZ18" s="96">
        <f>RANK(BA18,$BA$6:$BA$28)</f>
        <v>6</v>
      </c>
      <c r="BA18" s="32">
        <f>AR18*1000+AQ18*100+AU19*10+AY18</f>
        <v>10174.375</v>
      </c>
    </row>
    <row r="19" spans="1:53" ht="14.25" customHeight="1" x14ac:dyDescent="0.2">
      <c r="A19" s="138"/>
      <c r="B19" s="34" t="s">
        <v>29</v>
      </c>
      <c r="C19" s="60">
        <v>3</v>
      </c>
      <c r="D19" s="60" t="s">
        <v>189</v>
      </c>
      <c r="E19" s="60">
        <v>4</v>
      </c>
      <c r="F19" s="36" t="s">
        <v>30</v>
      </c>
      <c r="G19" s="34" t="s">
        <v>29</v>
      </c>
      <c r="H19" s="60">
        <v>4</v>
      </c>
      <c r="I19" s="60" t="s">
        <v>28</v>
      </c>
      <c r="J19" s="60">
        <v>2</v>
      </c>
      <c r="K19" s="36" t="s">
        <v>30</v>
      </c>
      <c r="L19" s="34" t="s">
        <v>29</v>
      </c>
      <c r="M19" s="60">
        <v>4</v>
      </c>
      <c r="N19" s="60" t="s">
        <v>28</v>
      </c>
      <c r="O19" s="60">
        <v>2</v>
      </c>
      <c r="P19" s="36" t="s">
        <v>30</v>
      </c>
      <c r="Q19" s="34" t="s">
        <v>29</v>
      </c>
      <c r="R19" s="60">
        <v>3</v>
      </c>
      <c r="S19" s="60" t="s">
        <v>28</v>
      </c>
      <c r="T19" s="60">
        <v>4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159</v>
      </c>
      <c r="AD19" s="60"/>
      <c r="AE19" s="36" t="s">
        <v>136</v>
      </c>
      <c r="AF19" s="34" t="s">
        <v>29</v>
      </c>
      <c r="AG19" s="60">
        <v>0</v>
      </c>
      <c r="AH19" s="60" t="s">
        <v>159</v>
      </c>
      <c r="AI19" s="60">
        <v>6</v>
      </c>
      <c r="AJ19" s="36" t="s">
        <v>136</v>
      </c>
      <c r="AK19" s="34" t="s">
        <v>29</v>
      </c>
      <c r="AL19" s="60"/>
      <c r="AM19" s="60" t="s">
        <v>159</v>
      </c>
      <c r="AN19" s="60"/>
      <c r="AO19" s="36" t="s">
        <v>136</v>
      </c>
      <c r="AP19" s="76"/>
      <c r="AQ19" s="77"/>
      <c r="AR19" s="78"/>
      <c r="AS19" s="77"/>
      <c r="AT19" s="77"/>
      <c r="AU19" s="79">
        <f>+AS18-AU18</f>
        <v>-3</v>
      </c>
      <c r="AV19" s="80"/>
      <c r="AW19" s="77"/>
      <c r="AX19" s="78"/>
      <c r="AY19" s="89"/>
      <c r="AZ19" s="98"/>
      <c r="BA19" s="82"/>
    </row>
    <row r="20" spans="1:53" ht="14.25" customHeight="1" x14ac:dyDescent="0.2">
      <c r="A20" s="135" t="s">
        <v>22</v>
      </c>
      <c r="B20" s="52">
        <v>2</v>
      </c>
      <c r="C20" s="56">
        <v>1</v>
      </c>
      <c r="D20" s="24"/>
      <c r="E20" s="24"/>
      <c r="F20" s="25"/>
      <c r="G20" s="52">
        <v>2</v>
      </c>
      <c r="H20" s="56">
        <v>1</v>
      </c>
      <c r="I20" s="24"/>
      <c r="J20" s="24"/>
      <c r="K20" s="25"/>
      <c r="L20" s="52">
        <v>2</v>
      </c>
      <c r="M20" s="56">
        <v>1</v>
      </c>
      <c r="N20" s="24"/>
      <c r="O20" s="24"/>
      <c r="P20" s="25"/>
      <c r="Q20" s="52">
        <v>2</v>
      </c>
      <c r="R20" s="56">
        <v>1</v>
      </c>
      <c r="S20" s="24"/>
      <c r="T20" s="24"/>
      <c r="U20" s="25"/>
      <c r="V20" s="52"/>
      <c r="W20" s="56"/>
      <c r="X20" s="24"/>
      <c r="Y20" s="24"/>
      <c r="Z20" s="25"/>
      <c r="AA20" s="23"/>
      <c r="AB20" s="24"/>
      <c r="AC20" s="24"/>
      <c r="AD20" s="24"/>
      <c r="AE20" s="24"/>
      <c r="AF20" s="52"/>
      <c r="AG20" s="56"/>
      <c r="AH20" s="24"/>
      <c r="AI20" s="24"/>
      <c r="AJ20" s="25"/>
      <c r="AK20" s="52">
        <v>2</v>
      </c>
      <c r="AL20" s="56">
        <v>1</v>
      </c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 x14ac:dyDescent="0.2">
      <c r="A21" s="135" t="s">
        <v>172</v>
      </c>
      <c r="B21" s="23"/>
      <c r="C21" s="59">
        <v>2</v>
      </c>
      <c r="D21" s="59" t="s">
        <v>159</v>
      </c>
      <c r="E21" s="59">
        <v>1</v>
      </c>
      <c r="F21" s="25"/>
      <c r="G21" s="23"/>
      <c r="H21" s="59">
        <v>3</v>
      </c>
      <c r="I21" s="59" t="s">
        <v>159</v>
      </c>
      <c r="J21" s="59">
        <v>0</v>
      </c>
      <c r="K21" s="25"/>
      <c r="L21" s="23"/>
      <c r="M21" s="59">
        <v>3</v>
      </c>
      <c r="N21" s="59" t="s">
        <v>159</v>
      </c>
      <c r="O21" s="59">
        <v>0</v>
      </c>
      <c r="P21" s="25"/>
      <c r="Q21" s="23"/>
      <c r="R21" s="59">
        <v>3</v>
      </c>
      <c r="S21" s="59" t="s">
        <v>159</v>
      </c>
      <c r="T21" s="59">
        <v>0</v>
      </c>
      <c r="U21" s="25"/>
      <c r="V21" s="23"/>
      <c r="W21" s="59"/>
      <c r="X21" s="59" t="s">
        <v>159</v>
      </c>
      <c r="Y21" s="59"/>
      <c r="Z21" s="25"/>
      <c r="AA21" s="23"/>
      <c r="AB21" s="24"/>
      <c r="AC21" s="24"/>
      <c r="AD21" s="24"/>
      <c r="AE21" s="24"/>
      <c r="AF21" s="23"/>
      <c r="AG21" s="59"/>
      <c r="AH21" s="59" t="s">
        <v>159</v>
      </c>
      <c r="AI21" s="59"/>
      <c r="AJ21" s="25"/>
      <c r="AK21" s="23"/>
      <c r="AL21" s="59">
        <v>2</v>
      </c>
      <c r="AM21" s="59" t="s">
        <v>159</v>
      </c>
      <c r="AN21" s="59">
        <v>1</v>
      </c>
      <c r="AO21" s="24"/>
      <c r="AP21" s="74">
        <f>+B20+G20+L20+Q20+V20+AA20+AF20+AK20</f>
        <v>10</v>
      </c>
      <c r="AQ21" s="29">
        <f>+C20+H20+M20+R20+W20+AB20+AG20+AL20</f>
        <v>5</v>
      </c>
      <c r="AR21" s="30">
        <f>+AP21+AQ21</f>
        <v>15</v>
      </c>
      <c r="AS21" s="122">
        <f>+C21+H21+M21+R21+W21+AB21+AG21+AL21</f>
        <v>13</v>
      </c>
      <c r="AT21" s="29" t="s">
        <v>31</v>
      </c>
      <c r="AU21" s="122">
        <f>+E21+J21+O21+T21+Y21+AD21+AI21+AN21</f>
        <v>2</v>
      </c>
      <c r="AV21" s="123">
        <f>+C22+H22+M22+R22+W22+AB22+AG22+AL22</f>
        <v>27</v>
      </c>
      <c r="AW21" s="29" t="s">
        <v>31</v>
      </c>
      <c r="AX21" s="124">
        <f>+E22+J22+O22+T22+Y22+AD22+AI22+AN22</f>
        <v>4</v>
      </c>
      <c r="AY21" s="75">
        <f>IF(AX21=0,"10.000",AV21/(AV21+AX21)*10)</f>
        <v>8.7096774193548381</v>
      </c>
      <c r="AZ21" s="96">
        <f>RANK(BA21,$BA$6:$BA$28)</f>
        <v>2</v>
      </c>
      <c r="BA21" s="32">
        <f>AR21*1000+AQ21*100+AU22*10+AY21</f>
        <v>15618.709677419354</v>
      </c>
    </row>
    <row r="22" spans="1:53" ht="14.25" customHeight="1" x14ac:dyDescent="0.2">
      <c r="A22" s="135"/>
      <c r="B22" s="34" t="s">
        <v>29</v>
      </c>
      <c r="C22" s="60">
        <v>5</v>
      </c>
      <c r="D22" s="60" t="s">
        <v>28</v>
      </c>
      <c r="E22" s="60">
        <v>2</v>
      </c>
      <c r="F22" s="36" t="s">
        <v>30</v>
      </c>
      <c r="G22" s="34" t="s">
        <v>29</v>
      </c>
      <c r="H22" s="60">
        <v>6</v>
      </c>
      <c r="I22" s="60" t="s">
        <v>28</v>
      </c>
      <c r="J22" s="60">
        <v>0</v>
      </c>
      <c r="K22" s="36" t="s">
        <v>30</v>
      </c>
      <c r="L22" s="34" t="s">
        <v>29</v>
      </c>
      <c r="M22" s="60">
        <v>6</v>
      </c>
      <c r="N22" s="60" t="s">
        <v>28</v>
      </c>
      <c r="O22" s="60">
        <v>0</v>
      </c>
      <c r="P22" s="36" t="s">
        <v>30</v>
      </c>
      <c r="Q22" s="34" t="s">
        <v>29</v>
      </c>
      <c r="R22" s="60">
        <v>6</v>
      </c>
      <c r="S22" s="60" t="s">
        <v>28</v>
      </c>
      <c r="T22" s="60">
        <v>0</v>
      </c>
      <c r="U22" s="36" t="s">
        <v>30</v>
      </c>
      <c r="V22" s="34" t="s">
        <v>29</v>
      </c>
      <c r="W22" s="60"/>
      <c r="X22" s="60" t="s">
        <v>28</v>
      </c>
      <c r="Y22" s="60"/>
      <c r="Z22" s="36" t="s">
        <v>30</v>
      </c>
      <c r="AA22" s="34"/>
      <c r="AB22" s="35"/>
      <c r="AC22" s="24"/>
      <c r="AD22" s="24"/>
      <c r="AE22" s="24"/>
      <c r="AF22" s="34" t="s">
        <v>29</v>
      </c>
      <c r="AG22" s="60"/>
      <c r="AH22" s="60" t="s">
        <v>159</v>
      </c>
      <c r="AI22" s="60"/>
      <c r="AJ22" s="36" t="s">
        <v>136</v>
      </c>
      <c r="AK22" s="34" t="s">
        <v>29</v>
      </c>
      <c r="AL22" s="60">
        <v>4</v>
      </c>
      <c r="AM22" s="60" t="s">
        <v>159</v>
      </c>
      <c r="AN22" s="60">
        <v>2</v>
      </c>
      <c r="AO22" s="36" t="s">
        <v>136</v>
      </c>
      <c r="AP22" s="76"/>
      <c r="AQ22" s="29"/>
      <c r="AR22" s="30"/>
      <c r="AS22" s="29"/>
      <c r="AT22" s="29"/>
      <c r="AU22" s="79">
        <f>+AS21-AU21</f>
        <v>11</v>
      </c>
      <c r="AV22" s="31"/>
      <c r="AW22" s="29"/>
      <c r="AX22" s="30"/>
      <c r="AY22" s="49"/>
      <c r="AZ22" s="100"/>
      <c r="BA22" s="32"/>
    </row>
    <row r="23" spans="1:53" ht="14.25" customHeight="1" x14ac:dyDescent="0.2">
      <c r="A23" s="140" t="s">
        <v>52</v>
      </c>
      <c r="B23" s="52">
        <v>2</v>
      </c>
      <c r="C23" s="56">
        <v>1</v>
      </c>
      <c r="D23" s="24"/>
      <c r="E23" s="24"/>
      <c r="F23" s="25"/>
      <c r="G23" s="52">
        <v>2</v>
      </c>
      <c r="H23" s="56">
        <v>1</v>
      </c>
      <c r="I23" s="24"/>
      <c r="J23" s="24"/>
      <c r="K23" s="25"/>
      <c r="L23" s="52">
        <v>2</v>
      </c>
      <c r="M23" s="56">
        <v>1</v>
      </c>
      <c r="N23" s="24"/>
      <c r="O23" s="24"/>
      <c r="P23" s="25"/>
      <c r="Q23" s="52"/>
      <c r="R23" s="56"/>
      <c r="S23" s="24"/>
      <c r="T23" s="24"/>
      <c r="U23" s="25"/>
      <c r="V23" s="52">
        <v>2</v>
      </c>
      <c r="W23" s="56">
        <v>1</v>
      </c>
      <c r="X23" s="24"/>
      <c r="Y23" s="24"/>
      <c r="Z23" s="25"/>
      <c r="AA23" s="52"/>
      <c r="AB23" s="56"/>
      <c r="AC23" s="24"/>
      <c r="AD23" s="24"/>
      <c r="AE23" s="25"/>
      <c r="AF23" s="41"/>
      <c r="AG23" s="43"/>
      <c r="AH23" s="43"/>
      <c r="AI23" s="43"/>
      <c r="AJ23" s="43"/>
      <c r="AK23" s="52">
        <v>2</v>
      </c>
      <c r="AL23" s="56">
        <v>1</v>
      </c>
      <c r="AM23" s="24"/>
      <c r="AN23" s="24"/>
      <c r="AO23" s="24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 x14ac:dyDescent="0.2">
      <c r="A24" s="135" t="s">
        <v>173</v>
      </c>
      <c r="B24" s="23"/>
      <c r="C24" s="59">
        <v>3</v>
      </c>
      <c r="D24" s="59" t="s">
        <v>159</v>
      </c>
      <c r="E24" s="59">
        <v>0</v>
      </c>
      <c r="F24" s="25"/>
      <c r="G24" s="23"/>
      <c r="H24" s="59">
        <v>3</v>
      </c>
      <c r="I24" s="59" t="s">
        <v>159</v>
      </c>
      <c r="J24" s="59">
        <v>0</v>
      </c>
      <c r="K24" s="25"/>
      <c r="L24" s="23"/>
      <c r="M24" s="59">
        <v>3</v>
      </c>
      <c r="N24" s="59" t="s">
        <v>159</v>
      </c>
      <c r="O24" s="59">
        <v>0</v>
      </c>
      <c r="P24" s="25"/>
      <c r="Q24" s="23"/>
      <c r="R24" s="59"/>
      <c r="S24" s="59" t="s">
        <v>159</v>
      </c>
      <c r="T24" s="59"/>
      <c r="U24" s="25"/>
      <c r="V24" s="23"/>
      <c r="W24" s="59">
        <v>3</v>
      </c>
      <c r="X24" s="59" t="s">
        <v>159</v>
      </c>
      <c r="Y24" s="59">
        <v>0</v>
      </c>
      <c r="Z24" s="25"/>
      <c r="AA24" s="23"/>
      <c r="AB24" s="59"/>
      <c r="AC24" s="59" t="s">
        <v>159</v>
      </c>
      <c r="AD24" s="59"/>
      <c r="AE24" s="25"/>
      <c r="AF24" s="23"/>
      <c r="AG24" s="24"/>
      <c r="AH24" s="24"/>
      <c r="AI24" s="24"/>
      <c r="AJ24" s="24"/>
      <c r="AK24" s="23"/>
      <c r="AL24" s="59">
        <v>2</v>
      </c>
      <c r="AM24" s="59" t="s">
        <v>159</v>
      </c>
      <c r="AN24" s="59">
        <v>1</v>
      </c>
      <c r="AO24" s="24"/>
      <c r="AP24" s="74">
        <f>+B23+G23+L23+Q23+V23+AA23+AF23+AK23</f>
        <v>10</v>
      </c>
      <c r="AQ24" s="29">
        <f>+C23+H23+M23+R23+W23+AB23+AG23+AL23</f>
        <v>5</v>
      </c>
      <c r="AR24" s="30">
        <f>+AP24+AQ24</f>
        <v>15</v>
      </c>
      <c r="AS24" s="122">
        <f>+C24+H24+M24+R24+W24+AB24+AG24+AL24</f>
        <v>14</v>
      </c>
      <c r="AT24" s="29" t="s">
        <v>31</v>
      </c>
      <c r="AU24" s="122">
        <f>+E24+J24+O24+T24+Y24+AD24+AI24+AN24</f>
        <v>1</v>
      </c>
      <c r="AV24" s="123">
        <f>+C25+H25+M25+R25+W25+AB25+AG25+AL25</f>
        <v>29</v>
      </c>
      <c r="AW24" s="29" t="s">
        <v>31</v>
      </c>
      <c r="AX24" s="124">
        <f>+E25+J25+O25+T25+Y25+AD25+AI25+AN25</f>
        <v>4</v>
      </c>
      <c r="AY24" s="75">
        <f>IF(AX24=0,"10.000",AV24/(AV24+AX24)*10)</f>
        <v>8.7878787878787872</v>
      </c>
      <c r="AZ24" s="96">
        <f>RANK(BA24,$BA$6:$BA$28)</f>
        <v>1</v>
      </c>
      <c r="BA24" s="32">
        <f>AR24*1000+AQ24*100+AU25*10+AY24</f>
        <v>15638.787878787878</v>
      </c>
    </row>
    <row r="25" spans="1:53" ht="14.25" customHeight="1" x14ac:dyDescent="0.2">
      <c r="A25" s="138"/>
      <c r="B25" s="34" t="s">
        <v>29</v>
      </c>
      <c r="C25" s="60">
        <v>6</v>
      </c>
      <c r="D25" s="60" t="s">
        <v>28</v>
      </c>
      <c r="E25" s="60">
        <v>0</v>
      </c>
      <c r="F25" s="36" t="s">
        <v>30</v>
      </c>
      <c r="G25" s="34" t="s">
        <v>29</v>
      </c>
      <c r="H25" s="60">
        <v>6</v>
      </c>
      <c r="I25" s="60" t="s">
        <v>28</v>
      </c>
      <c r="J25" s="60">
        <v>0</v>
      </c>
      <c r="K25" s="36" t="s">
        <v>30</v>
      </c>
      <c r="L25" s="34" t="s">
        <v>29</v>
      </c>
      <c r="M25" s="60">
        <v>6</v>
      </c>
      <c r="N25" s="60" t="s">
        <v>28</v>
      </c>
      <c r="O25" s="60">
        <v>1</v>
      </c>
      <c r="P25" s="36" t="s">
        <v>30</v>
      </c>
      <c r="Q25" s="34" t="s">
        <v>29</v>
      </c>
      <c r="R25" s="60"/>
      <c r="S25" s="60" t="s">
        <v>28</v>
      </c>
      <c r="T25" s="60"/>
      <c r="U25" s="36" t="s">
        <v>30</v>
      </c>
      <c r="V25" s="34" t="s">
        <v>29</v>
      </c>
      <c r="W25" s="60">
        <v>6</v>
      </c>
      <c r="X25" s="60" t="s">
        <v>28</v>
      </c>
      <c r="Y25" s="60">
        <v>0</v>
      </c>
      <c r="Z25" s="36" t="s">
        <v>30</v>
      </c>
      <c r="AA25" s="34" t="s">
        <v>29</v>
      </c>
      <c r="AB25" s="60"/>
      <c r="AC25" s="60" t="s">
        <v>28</v>
      </c>
      <c r="AD25" s="60"/>
      <c r="AE25" s="36" t="s">
        <v>30</v>
      </c>
      <c r="AF25" s="34"/>
      <c r="AG25" s="35"/>
      <c r="AH25" s="35"/>
      <c r="AI25" s="35"/>
      <c r="AJ25" s="35"/>
      <c r="AK25" s="34" t="s">
        <v>29</v>
      </c>
      <c r="AL25" s="60">
        <v>5</v>
      </c>
      <c r="AM25" s="60" t="s">
        <v>159</v>
      </c>
      <c r="AN25" s="60">
        <v>3</v>
      </c>
      <c r="AO25" s="36" t="s">
        <v>136</v>
      </c>
      <c r="AP25" s="76"/>
      <c r="AQ25" s="77"/>
      <c r="AR25" s="78"/>
      <c r="AS25" s="77"/>
      <c r="AT25" s="77"/>
      <c r="AU25" s="79">
        <f>+AS24-AU24</f>
        <v>13</v>
      </c>
      <c r="AV25" s="80"/>
      <c r="AW25" s="77"/>
      <c r="AX25" s="78"/>
      <c r="AY25" s="89"/>
      <c r="AZ25" s="102"/>
      <c r="BA25" s="82"/>
    </row>
    <row r="26" spans="1:53" ht="14.25" customHeight="1" x14ac:dyDescent="0.2">
      <c r="A26" s="135" t="s">
        <v>54</v>
      </c>
      <c r="B26" s="52">
        <v>1</v>
      </c>
      <c r="C26" s="56">
        <v>1</v>
      </c>
      <c r="D26" s="24"/>
      <c r="E26" s="24"/>
      <c r="F26" s="25"/>
      <c r="G26" s="52">
        <v>2</v>
      </c>
      <c r="H26" s="56">
        <v>1</v>
      </c>
      <c r="I26" s="24"/>
      <c r="J26" s="24"/>
      <c r="K26" s="25"/>
      <c r="L26" s="52"/>
      <c r="M26" s="56"/>
      <c r="N26" s="24"/>
      <c r="O26" s="24"/>
      <c r="P26" s="25"/>
      <c r="Q26" s="52">
        <v>1</v>
      </c>
      <c r="R26" s="56">
        <v>1</v>
      </c>
      <c r="S26" s="24"/>
      <c r="T26" s="24"/>
      <c r="U26" s="25"/>
      <c r="V26" s="52"/>
      <c r="W26" s="56"/>
      <c r="X26" s="24"/>
      <c r="Y26" s="24"/>
      <c r="Z26" s="25"/>
      <c r="AA26" s="52">
        <v>1</v>
      </c>
      <c r="AB26" s="56"/>
      <c r="AC26" s="24"/>
      <c r="AD26" s="24"/>
      <c r="AE26" s="25"/>
      <c r="AF26" s="52">
        <v>2</v>
      </c>
      <c r="AG26" s="56"/>
      <c r="AH26" s="24"/>
      <c r="AI26" s="24"/>
      <c r="AJ26" s="25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 x14ac:dyDescent="0.2">
      <c r="A27" s="135" t="s">
        <v>174</v>
      </c>
      <c r="B27" s="23"/>
      <c r="C27" s="59">
        <v>2</v>
      </c>
      <c r="D27" s="59" t="s">
        <v>159</v>
      </c>
      <c r="E27" s="59">
        <v>1</v>
      </c>
      <c r="F27" s="25"/>
      <c r="G27" s="23"/>
      <c r="H27" s="59">
        <v>3</v>
      </c>
      <c r="I27" s="59" t="s">
        <v>159</v>
      </c>
      <c r="J27" s="59">
        <v>0</v>
      </c>
      <c r="K27" s="25"/>
      <c r="L27" s="23"/>
      <c r="M27" s="59"/>
      <c r="N27" s="59" t="s">
        <v>159</v>
      </c>
      <c r="O27" s="59"/>
      <c r="P27" s="25"/>
      <c r="Q27" s="23"/>
      <c r="R27" s="59">
        <v>2</v>
      </c>
      <c r="S27" s="59" t="s">
        <v>159</v>
      </c>
      <c r="T27" s="59">
        <v>1</v>
      </c>
      <c r="U27" s="25"/>
      <c r="V27" s="23"/>
      <c r="W27" s="59"/>
      <c r="X27" s="59" t="s">
        <v>159</v>
      </c>
      <c r="Y27" s="59"/>
      <c r="Z27" s="25"/>
      <c r="AA27" s="23"/>
      <c r="AB27" s="59">
        <v>1</v>
      </c>
      <c r="AC27" s="59" t="s">
        <v>159</v>
      </c>
      <c r="AD27" s="59">
        <v>2</v>
      </c>
      <c r="AE27" s="25"/>
      <c r="AF27" s="23"/>
      <c r="AG27" s="59">
        <v>1</v>
      </c>
      <c r="AH27" s="59" t="s">
        <v>159</v>
      </c>
      <c r="AI27" s="59">
        <v>2</v>
      </c>
      <c r="AJ27" s="25"/>
      <c r="AK27" s="23"/>
      <c r="AL27" s="24"/>
      <c r="AM27" s="24"/>
      <c r="AN27" s="24"/>
      <c r="AO27" s="24"/>
      <c r="AP27" s="74">
        <f>+B26+G26+L26+Q26+V26+AA26+AF26+AK26</f>
        <v>7</v>
      </c>
      <c r="AQ27" s="29">
        <f>+C26+H26+M26+R26+W26+AB26+AG26+AL26</f>
        <v>3</v>
      </c>
      <c r="AR27" s="128">
        <f>+AP27+AQ27</f>
        <v>10</v>
      </c>
      <c r="AS27" s="122">
        <f>+C27+H27+M27+R27+W27+AB27+AG27+AL27</f>
        <v>9</v>
      </c>
      <c r="AT27" s="29" t="s">
        <v>31</v>
      </c>
      <c r="AU27" s="122">
        <f>+E27+J27+O27+T27+Y27+AD27+AI27+AN27</f>
        <v>6</v>
      </c>
      <c r="AV27" s="123">
        <f>+C28+H28+M28+R28+W28+AB28+AG28+AL28</f>
        <v>19</v>
      </c>
      <c r="AW27" s="29" t="s">
        <v>31</v>
      </c>
      <c r="AX27" s="124">
        <f>+E28+J28+O28+T28+Y28+AD28+AI28+AN28</f>
        <v>14</v>
      </c>
      <c r="AY27" s="75">
        <f>IF(AX27=0,"10.000",AV27/(AV27+AX27)*10)</f>
        <v>5.7575757575757578</v>
      </c>
      <c r="AZ27" s="96">
        <f>RANK(BA27,$BA$6:$BA$28)</f>
        <v>5</v>
      </c>
      <c r="BA27" s="32">
        <f>AR27*1000+AQ27*100+AU28*10+AY27</f>
        <v>10335.757575757576</v>
      </c>
    </row>
    <row r="28" spans="1:53" ht="14.25" customHeight="1" thickBot="1" x14ac:dyDescent="0.25">
      <c r="A28" s="142"/>
      <c r="B28" s="34" t="s">
        <v>29</v>
      </c>
      <c r="C28" s="60">
        <v>4</v>
      </c>
      <c r="D28" s="60" t="s">
        <v>28</v>
      </c>
      <c r="E28" s="60">
        <v>2</v>
      </c>
      <c r="F28" s="36" t="s">
        <v>30</v>
      </c>
      <c r="G28" s="34" t="s">
        <v>29</v>
      </c>
      <c r="H28" s="60">
        <v>6</v>
      </c>
      <c r="I28" s="60" t="s">
        <v>28</v>
      </c>
      <c r="J28" s="60">
        <v>1</v>
      </c>
      <c r="K28" s="36" t="s">
        <v>30</v>
      </c>
      <c r="L28" s="34" t="s">
        <v>29</v>
      </c>
      <c r="M28" s="60"/>
      <c r="N28" s="60" t="s">
        <v>28</v>
      </c>
      <c r="O28" s="60"/>
      <c r="P28" s="36" t="s">
        <v>30</v>
      </c>
      <c r="Q28" s="34" t="s">
        <v>29</v>
      </c>
      <c r="R28" s="60">
        <v>4</v>
      </c>
      <c r="S28" s="60" t="s">
        <v>28</v>
      </c>
      <c r="T28" s="60">
        <v>2</v>
      </c>
      <c r="U28" s="36" t="s">
        <v>30</v>
      </c>
      <c r="V28" s="34" t="s">
        <v>29</v>
      </c>
      <c r="W28" s="60"/>
      <c r="X28" s="60" t="s">
        <v>28</v>
      </c>
      <c r="Y28" s="60"/>
      <c r="Z28" s="36" t="s">
        <v>30</v>
      </c>
      <c r="AA28" s="34" t="s">
        <v>29</v>
      </c>
      <c r="AB28" s="60">
        <v>2</v>
      </c>
      <c r="AC28" s="60" t="s">
        <v>28</v>
      </c>
      <c r="AD28" s="60">
        <v>4</v>
      </c>
      <c r="AE28" s="36" t="s">
        <v>30</v>
      </c>
      <c r="AF28" s="34" t="s">
        <v>29</v>
      </c>
      <c r="AG28" s="60">
        <v>3</v>
      </c>
      <c r="AH28" s="60" t="s">
        <v>28</v>
      </c>
      <c r="AI28" s="60">
        <v>5</v>
      </c>
      <c r="AJ28" s="36" t="s">
        <v>30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3</v>
      </c>
      <c r="AV28" s="113"/>
      <c r="AW28" s="112"/>
      <c r="AX28" s="115"/>
      <c r="AY28" s="117"/>
      <c r="AZ28" s="118"/>
      <c r="BA28" s="119"/>
    </row>
    <row r="29" spans="1:53" ht="14.25" customHeight="1" x14ac:dyDescent="0.15"/>
    <row r="30" spans="1:53" ht="14.25" customHeight="1" x14ac:dyDescent="0.15">
      <c r="A30" s="55"/>
      <c r="C30" s="62" t="s">
        <v>23</v>
      </c>
    </row>
    <row r="31" spans="1:53" ht="14.25" customHeight="1" x14ac:dyDescent="0.15"/>
    <row r="32" spans="1:53" ht="14.25" customHeight="1" x14ac:dyDescent="0.15">
      <c r="A32" s="58"/>
      <c r="C32" s="62" t="s">
        <v>24</v>
      </c>
    </row>
    <row r="33" spans="1:3" ht="14.25" customHeight="1" x14ac:dyDescent="0.15"/>
    <row r="34" spans="1:3" ht="14.25" customHeight="1" x14ac:dyDescent="0.15">
      <c r="A34" s="61"/>
      <c r="C34" s="62" t="s">
        <v>25</v>
      </c>
    </row>
  </sheetData>
  <phoneticPr fontId="2"/>
  <pageMargins left="0.43307086614173229" right="0.31496062992125984" top="0.74803149606299213" bottom="0.70866141732283472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0</v>
      </c>
      <c r="E3" s="8"/>
      <c r="F3" s="8"/>
      <c r="G3" s="7"/>
      <c r="H3" s="8"/>
      <c r="I3" s="8" t="s">
        <v>1</v>
      </c>
      <c r="J3" s="8"/>
      <c r="K3" s="8"/>
      <c r="L3" s="7"/>
      <c r="M3" s="8"/>
      <c r="N3" s="8" t="s">
        <v>2</v>
      </c>
      <c r="O3" s="8"/>
      <c r="P3" s="8"/>
      <c r="Q3" s="7"/>
      <c r="R3" s="8"/>
      <c r="S3" s="8" t="s">
        <v>3</v>
      </c>
      <c r="T3" s="8"/>
      <c r="U3" s="8"/>
      <c r="V3" s="7"/>
      <c r="W3" s="8"/>
      <c r="X3" s="8" t="s">
        <v>4</v>
      </c>
      <c r="Y3" s="8"/>
      <c r="Z3" s="8"/>
      <c r="AA3" s="7"/>
      <c r="AB3" s="8"/>
      <c r="AC3" s="8" t="s">
        <v>5</v>
      </c>
      <c r="AD3" s="8"/>
      <c r="AE3" s="8"/>
      <c r="AF3" s="7"/>
      <c r="AG3" s="8"/>
      <c r="AH3" s="8" t="s">
        <v>6</v>
      </c>
      <c r="AI3" s="8"/>
      <c r="AJ3" s="8"/>
      <c r="AK3" s="7"/>
      <c r="AL3" s="8"/>
      <c r="AM3" s="8" t="s">
        <v>7</v>
      </c>
      <c r="AN3" s="8"/>
      <c r="AO3" s="8"/>
      <c r="AP3" s="7"/>
      <c r="AQ3" s="8"/>
      <c r="AR3" s="8" t="s">
        <v>8</v>
      </c>
      <c r="AS3" s="8"/>
      <c r="AT3" s="8"/>
      <c r="AU3" s="10"/>
      <c r="AV3" s="8"/>
      <c r="AW3" s="8" t="s">
        <v>37</v>
      </c>
      <c r="AX3" s="8"/>
      <c r="AY3" s="8"/>
      <c r="AZ3" s="103" t="s">
        <v>32</v>
      </c>
      <c r="BA3" s="8" t="s">
        <v>9</v>
      </c>
      <c r="BB3" s="8" t="s">
        <v>35</v>
      </c>
      <c r="BC3" s="10" t="s">
        <v>11</v>
      </c>
      <c r="BD3" s="8"/>
      <c r="BE3" s="8" t="s">
        <v>12</v>
      </c>
      <c r="BF3" s="10" t="s">
        <v>11</v>
      </c>
      <c r="BG3" s="8"/>
      <c r="BH3" s="11" t="s">
        <v>12</v>
      </c>
      <c r="BI3" s="12" t="s">
        <v>13</v>
      </c>
      <c r="BJ3" s="71" t="s">
        <v>27</v>
      </c>
      <c r="BK3" s="13" t="s">
        <v>14</v>
      </c>
    </row>
    <row r="4" spans="1:63" ht="14.25" customHeight="1" thickBot="1" x14ac:dyDescent="0.2">
      <c r="A4" s="14"/>
      <c r="B4" s="15" t="s">
        <v>9</v>
      </c>
      <c r="C4" s="16"/>
      <c r="D4" s="16"/>
      <c r="E4" s="17" t="s">
        <v>10</v>
      </c>
      <c r="F4" s="16"/>
      <c r="G4" s="15" t="s">
        <v>9</v>
      </c>
      <c r="H4" s="16"/>
      <c r="I4" s="16"/>
      <c r="J4" s="17" t="s">
        <v>10</v>
      </c>
      <c r="K4" s="16"/>
      <c r="L4" s="15" t="s">
        <v>9</v>
      </c>
      <c r="M4" s="16"/>
      <c r="N4" s="16"/>
      <c r="O4" s="17" t="s">
        <v>10</v>
      </c>
      <c r="P4" s="16"/>
      <c r="Q4" s="15" t="s">
        <v>9</v>
      </c>
      <c r="R4" s="16"/>
      <c r="S4" s="16"/>
      <c r="T4" s="17" t="s">
        <v>10</v>
      </c>
      <c r="U4" s="16"/>
      <c r="V4" s="15" t="s">
        <v>9</v>
      </c>
      <c r="W4" s="16"/>
      <c r="X4" s="16"/>
      <c r="Y4" s="17" t="s">
        <v>10</v>
      </c>
      <c r="Z4" s="16"/>
      <c r="AA4" s="15" t="s">
        <v>9</v>
      </c>
      <c r="AB4" s="16"/>
      <c r="AC4" s="16"/>
      <c r="AD4" s="17" t="s">
        <v>10</v>
      </c>
      <c r="AE4" s="16"/>
      <c r="AF4" s="15" t="s">
        <v>9</v>
      </c>
      <c r="AG4" s="16"/>
      <c r="AH4" s="16"/>
      <c r="AI4" s="17" t="s">
        <v>10</v>
      </c>
      <c r="AJ4" s="16"/>
      <c r="AK4" s="15" t="s">
        <v>9</v>
      </c>
      <c r="AL4" s="16"/>
      <c r="AM4" s="16"/>
      <c r="AN4" s="17" t="s">
        <v>10</v>
      </c>
      <c r="AO4" s="16"/>
      <c r="AP4" s="15" t="s">
        <v>9</v>
      </c>
      <c r="AQ4" s="16"/>
      <c r="AR4" s="16"/>
      <c r="AS4" s="17" t="s">
        <v>10</v>
      </c>
      <c r="AT4" s="16"/>
      <c r="AU4" s="15" t="s">
        <v>9</v>
      </c>
      <c r="AV4" s="16"/>
      <c r="AW4" s="16"/>
      <c r="AX4" s="17" t="s">
        <v>10</v>
      </c>
      <c r="AY4" s="16"/>
      <c r="AZ4" s="14" t="s">
        <v>33</v>
      </c>
      <c r="BA4" s="16" t="s">
        <v>34</v>
      </c>
      <c r="BB4" s="16" t="s">
        <v>36</v>
      </c>
      <c r="BC4" s="15" t="s">
        <v>15</v>
      </c>
      <c r="BD4" s="16"/>
      <c r="BE4" s="16"/>
      <c r="BF4" s="15" t="s">
        <v>16</v>
      </c>
      <c r="BG4" s="16"/>
      <c r="BH4" s="18"/>
      <c r="BI4" s="19" t="s">
        <v>17</v>
      </c>
      <c r="BJ4" s="72" t="s">
        <v>26</v>
      </c>
      <c r="BK4" s="20"/>
    </row>
    <row r="5" spans="1:63" ht="14.25" customHeight="1" x14ac:dyDescent="0.15">
      <c r="A5" s="9" t="s">
        <v>18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52"/>
      <c r="AV5" s="56"/>
      <c r="AW5" s="24"/>
      <c r="AX5" s="24"/>
      <c r="AY5" s="24"/>
      <c r="AZ5" s="73"/>
      <c r="BA5" s="26"/>
      <c r="BB5" s="26"/>
      <c r="BC5" s="27"/>
      <c r="BD5" s="26"/>
      <c r="BE5" s="26"/>
      <c r="BF5" s="27"/>
      <c r="BG5" s="26"/>
      <c r="BH5" s="28"/>
      <c r="BI5" s="12"/>
      <c r="BJ5" s="71"/>
      <c r="BK5" s="13"/>
    </row>
    <row r="6" spans="1:63" ht="15" customHeight="1" x14ac:dyDescent="0.2">
      <c r="A6" s="5" t="s">
        <v>41</v>
      </c>
      <c r="B6" s="23"/>
      <c r="C6" s="24"/>
      <c r="D6" s="127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23"/>
      <c r="AV6" s="59"/>
      <c r="AW6" s="59" t="s">
        <v>28</v>
      </c>
      <c r="AX6" s="59"/>
      <c r="AY6" s="24"/>
      <c r="AZ6" s="74">
        <f>+B5+G5+L5+Q5+V5+AA5+AF5+AK5+AP5+AU5</f>
        <v>0</v>
      </c>
      <c r="BA6" s="29">
        <f>+C5+H5+M5+R5+W5+AB5+AG5+AL5+AQ5+AV5</f>
        <v>0</v>
      </c>
      <c r="BB6" s="30">
        <f>+AZ6+BA6</f>
        <v>0</v>
      </c>
      <c r="BC6" s="29">
        <f>+C6+H6+M6+R6+W6+AB6+AG6+AL6+AQ6+AV6</f>
        <v>0</v>
      </c>
      <c r="BD6" s="29" t="s">
        <v>31</v>
      </c>
      <c r="BE6" s="29">
        <f>+E6+J6+O6+T6+Y6+AD6+AI6+AN6+AS6+AX6</f>
        <v>0</v>
      </c>
      <c r="BF6" s="31">
        <f>+C7+H7+M7+R7+W7+AB7+AG7+AL7+AQ7+AV7</f>
        <v>0</v>
      </c>
      <c r="BG6" s="29" t="s">
        <v>31</v>
      </c>
      <c r="BH6" s="30">
        <f>+E7+J7+O7+T7+Y7+AD7+AI7+AN7+AS7+AX7</f>
        <v>0</v>
      </c>
      <c r="BI6" s="75" t="str">
        <f>IF(BH6=0,"10.000",BF6/(BF6+BH6)*10)</f>
        <v>10.000</v>
      </c>
      <c r="BJ6" s="96">
        <f>RANK(BK6,$BK$6:$BK$33)</f>
        <v>1</v>
      </c>
      <c r="BK6" s="32">
        <f>BB6*1000+BA6*100+BE7*10+BI6</f>
        <v>10</v>
      </c>
    </row>
    <row r="7" spans="1:63" ht="14.25" customHeight="1" x14ac:dyDescent="0.2">
      <c r="A7" s="33"/>
      <c r="B7" s="34"/>
      <c r="C7" s="35"/>
      <c r="D7" s="35"/>
      <c r="E7" s="35"/>
      <c r="F7" s="35"/>
      <c r="G7" s="34" t="s">
        <v>29</v>
      </c>
      <c r="H7" s="60"/>
      <c r="I7" s="60" t="s">
        <v>28</v>
      </c>
      <c r="J7" s="60"/>
      <c r="K7" s="36" t="s">
        <v>30</v>
      </c>
      <c r="L7" s="34" t="s">
        <v>29</v>
      </c>
      <c r="M7" s="60"/>
      <c r="N7" s="60" t="s">
        <v>28</v>
      </c>
      <c r="O7" s="60"/>
      <c r="P7" s="36" t="s">
        <v>30</v>
      </c>
      <c r="Q7" s="34" t="s">
        <v>29</v>
      </c>
      <c r="R7" s="60"/>
      <c r="S7" s="60" t="s">
        <v>28</v>
      </c>
      <c r="T7" s="60"/>
      <c r="U7" s="36" t="s">
        <v>30</v>
      </c>
      <c r="V7" s="34" t="s">
        <v>29</v>
      </c>
      <c r="W7" s="60"/>
      <c r="X7" s="60" t="s">
        <v>28</v>
      </c>
      <c r="Y7" s="60"/>
      <c r="Z7" s="36" t="s">
        <v>30</v>
      </c>
      <c r="AA7" s="34" t="s">
        <v>29</v>
      </c>
      <c r="AB7" s="60"/>
      <c r="AC7" s="60" t="s">
        <v>28</v>
      </c>
      <c r="AD7" s="60"/>
      <c r="AE7" s="36" t="s">
        <v>30</v>
      </c>
      <c r="AF7" s="34" t="s">
        <v>29</v>
      </c>
      <c r="AG7" s="60"/>
      <c r="AH7" s="60" t="s">
        <v>28</v>
      </c>
      <c r="AI7" s="60"/>
      <c r="AJ7" s="36" t="s">
        <v>30</v>
      </c>
      <c r="AK7" s="34" t="s">
        <v>29</v>
      </c>
      <c r="AL7" s="60"/>
      <c r="AM7" s="60" t="s">
        <v>28</v>
      </c>
      <c r="AN7" s="60"/>
      <c r="AO7" s="36" t="s">
        <v>30</v>
      </c>
      <c r="AP7" s="34" t="s">
        <v>29</v>
      </c>
      <c r="AQ7" s="60"/>
      <c r="AR7" s="60" t="s">
        <v>28</v>
      </c>
      <c r="AS7" s="60"/>
      <c r="AT7" s="35" t="s">
        <v>30</v>
      </c>
      <c r="AU7" s="34" t="s">
        <v>29</v>
      </c>
      <c r="AV7" s="60"/>
      <c r="AW7" s="60" t="s">
        <v>28</v>
      </c>
      <c r="AX7" s="60"/>
      <c r="AY7" s="35" t="s">
        <v>30</v>
      </c>
      <c r="AZ7" s="76"/>
      <c r="BA7" s="77"/>
      <c r="BB7" s="78"/>
      <c r="BC7" s="77"/>
      <c r="BD7" s="77"/>
      <c r="BE7" s="79">
        <f>+BC6-BE6</f>
        <v>0</v>
      </c>
      <c r="BF7" s="80"/>
      <c r="BG7" s="77"/>
      <c r="BH7" s="78"/>
      <c r="BI7" s="81"/>
      <c r="BJ7" s="97"/>
      <c r="BK7" s="82"/>
    </row>
    <row r="8" spans="1:63" ht="14.25" customHeight="1" x14ac:dyDescent="0.2">
      <c r="A8" s="5" t="s">
        <v>45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52"/>
      <c r="AV8" s="56"/>
      <c r="AW8" s="24"/>
      <c r="AX8" s="24"/>
      <c r="AY8" s="24"/>
      <c r="AZ8" s="74"/>
      <c r="BA8" s="29"/>
      <c r="BB8" s="30"/>
      <c r="BC8" s="29"/>
      <c r="BD8" s="29"/>
      <c r="BE8" s="29"/>
      <c r="BF8" s="31"/>
      <c r="BG8" s="29"/>
      <c r="BH8" s="30"/>
      <c r="BI8" s="75"/>
      <c r="BJ8" s="96"/>
      <c r="BK8" s="32"/>
    </row>
    <row r="9" spans="1:63" ht="15" customHeight="1" x14ac:dyDescent="0.2">
      <c r="A9" s="5" t="s">
        <v>46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23"/>
      <c r="AV9" s="59"/>
      <c r="AW9" s="59" t="s">
        <v>28</v>
      </c>
      <c r="AX9" s="59"/>
      <c r="AY9" s="24"/>
      <c r="AZ9" s="74">
        <f>+B8+G8+L8+Q8+V8+AA8+AF8+AK8+AP8+AU8</f>
        <v>0</v>
      </c>
      <c r="BA9" s="29">
        <f>+C8+H8+M8+R8+W8+AB8+AG8+AL8+AQ8+AV8</f>
        <v>0</v>
      </c>
      <c r="BB9" s="30">
        <f>+AZ9+BA9</f>
        <v>0</v>
      </c>
      <c r="BC9" s="29">
        <f>+C9+H9+M9+R9+W9+AB9+AG9+AL9+AQ9+AV9</f>
        <v>0</v>
      </c>
      <c r="BD9" s="29" t="s">
        <v>31</v>
      </c>
      <c r="BE9" s="29">
        <f>+E9+J9+O9+T9+Y9+AD9+AI9+AN9+AS9+AX9</f>
        <v>0</v>
      </c>
      <c r="BF9" s="31">
        <f>+C10+H10+M10+R10+W10+AB10+AG10+AL10+AQ10+AV10</f>
        <v>0</v>
      </c>
      <c r="BG9" s="29" t="s">
        <v>31</v>
      </c>
      <c r="BH9" s="30">
        <f>+E10+J10+O10+T10+Y10+AD10+AI10+AN10+AS10+AX10</f>
        <v>0</v>
      </c>
      <c r="BI9" s="75" t="str">
        <f>IF(BH9=0,"10.000",BF9/(BF9+BH9)*10)</f>
        <v>10.000</v>
      </c>
      <c r="BJ9" s="96">
        <f>RANK(BK9,$BK$6:$BK$33)</f>
        <v>1</v>
      </c>
      <c r="BK9" s="32">
        <f>BB9*1000+BA9*100+BE10*10+BI9</f>
        <v>10</v>
      </c>
    </row>
    <row r="10" spans="1:63" ht="14.25" customHeight="1" x14ac:dyDescent="0.2">
      <c r="A10" s="5"/>
      <c r="B10" s="34" t="s">
        <v>29</v>
      </c>
      <c r="C10" s="45">
        <f>J7</f>
        <v>0</v>
      </c>
      <c r="D10" s="35" t="s">
        <v>28</v>
      </c>
      <c r="E10" s="45">
        <f>H7</f>
        <v>0</v>
      </c>
      <c r="F10" s="36" t="s">
        <v>30</v>
      </c>
      <c r="G10" s="34"/>
      <c r="H10" s="35"/>
      <c r="I10" s="24"/>
      <c r="J10" s="24"/>
      <c r="K10" s="24"/>
      <c r="L10" s="23" t="s">
        <v>29</v>
      </c>
      <c r="M10" s="59"/>
      <c r="N10" s="59" t="s">
        <v>28</v>
      </c>
      <c r="O10" s="59"/>
      <c r="P10" s="24" t="s">
        <v>30</v>
      </c>
      <c r="Q10" s="23" t="s">
        <v>29</v>
      </c>
      <c r="R10" s="59"/>
      <c r="S10" s="59" t="s">
        <v>28</v>
      </c>
      <c r="T10" s="59"/>
      <c r="U10" s="24" t="s">
        <v>30</v>
      </c>
      <c r="V10" s="23" t="s">
        <v>29</v>
      </c>
      <c r="W10" s="59"/>
      <c r="X10" s="59" t="s">
        <v>28</v>
      </c>
      <c r="Y10" s="59"/>
      <c r="Z10" s="24" t="s">
        <v>30</v>
      </c>
      <c r="AA10" s="23" t="s">
        <v>29</v>
      </c>
      <c r="AB10" s="59"/>
      <c r="AC10" s="59" t="s">
        <v>28</v>
      </c>
      <c r="AD10" s="59"/>
      <c r="AE10" s="24" t="s">
        <v>30</v>
      </c>
      <c r="AF10" s="23" t="s">
        <v>29</v>
      </c>
      <c r="AG10" s="59"/>
      <c r="AH10" s="59" t="s">
        <v>28</v>
      </c>
      <c r="AI10" s="59"/>
      <c r="AJ10" s="24" t="s">
        <v>30</v>
      </c>
      <c r="AK10" s="23" t="s">
        <v>29</v>
      </c>
      <c r="AL10" s="59"/>
      <c r="AM10" s="59" t="s">
        <v>28</v>
      </c>
      <c r="AN10" s="59"/>
      <c r="AO10" s="24" t="s">
        <v>30</v>
      </c>
      <c r="AP10" s="23" t="s">
        <v>29</v>
      </c>
      <c r="AQ10" s="59"/>
      <c r="AR10" s="59" t="s">
        <v>28</v>
      </c>
      <c r="AS10" s="59"/>
      <c r="AT10" s="24" t="s">
        <v>30</v>
      </c>
      <c r="AU10" s="34" t="s">
        <v>29</v>
      </c>
      <c r="AV10" s="60"/>
      <c r="AW10" s="60" t="s">
        <v>28</v>
      </c>
      <c r="AX10" s="60"/>
      <c r="AY10" s="35" t="s">
        <v>30</v>
      </c>
      <c r="AZ10" s="76"/>
      <c r="BA10" s="29"/>
      <c r="BB10" s="30"/>
      <c r="BC10" s="29"/>
      <c r="BD10" s="29"/>
      <c r="BE10" s="79">
        <f>+BC9-BE9</f>
        <v>0</v>
      </c>
      <c r="BF10" s="31"/>
      <c r="BG10" s="29"/>
      <c r="BH10" s="30"/>
      <c r="BI10" s="75"/>
      <c r="BJ10" s="97"/>
      <c r="BK10" s="32"/>
    </row>
    <row r="11" spans="1:63" ht="14.25" customHeight="1" x14ac:dyDescent="0.2">
      <c r="A11" s="40" t="s">
        <v>19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52"/>
      <c r="AV11" s="56"/>
      <c r="AW11" s="24"/>
      <c r="AX11" s="24"/>
      <c r="AY11" s="24"/>
      <c r="AZ11" s="74"/>
      <c r="BA11" s="83"/>
      <c r="BB11" s="84"/>
      <c r="BC11" s="83"/>
      <c r="BD11" s="83"/>
      <c r="BE11" s="85"/>
      <c r="BF11" s="86"/>
      <c r="BG11" s="83"/>
      <c r="BH11" s="84"/>
      <c r="BI11" s="87"/>
      <c r="BJ11" s="96"/>
      <c r="BK11" s="88"/>
    </row>
    <row r="12" spans="1:63" ht="15" customHeight="1" x14ac:dyDescent="0.2">
      <c r="A12" s="5" t="s">
        <v>47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23"/>
      <c r="AV12" s="59"/>
      <c r="AW12" s="59" t="s">
        <v>28</v>
      </c>
      <c r="AX12" s="59"/>
      <c r="AY12" s="24"/>
      <c r="AZ12" s="74">
        <f>+B11+G11+L11+Q11+V11+AA11+AF11+AK11+AP11+AU11</f>
        <v>0</v>
      </c>
      <c r="BA12" s="29">
        <f>+C11+H11+M11+R11+W11+AB11+AG11+AL11+AQ11+AV11</f>
        <v>0</v>
      </c>
      <c r="BB12" s="30">
        <f>+AZ12+BA12</f>
        <v>0</v>
      </c>
      <c r="BC12" s="29">
        <f>+C12+H12+M12+R12+W12+AB12+AG12+AL12+AQ12+AV12</f>
        <v>0</v>
      </c>
      <c r="BD12" s="29" t="s">
        <v>31</v>
      </c>
      <c r="BE12" s="29">
        <f>+E12+J12+O12+T12+Y12+AD12+AI12+AN12+AS12+AX12</f>
        <v>0</v>
      </c>
      <c r="BF12" s="31">
        <f>+C13+H13+M13+R13+W13+AB13+AG13+AL13+AQ13+AV13</f>
        <v>0</v>
      </c>
      <c r="BG12" s="29" t="s">
        <v>31</v>
      </c>
      <c r="BH12" s="30">
        <f>+E13+J13+O13+T13+Y13+AD13+AI13+AN13+AS13+AX13</f>
        <v>0</v>
      </c>
      <c r="BI12" s="75" t="str">
        <f>IF(BH12=0,"10.000",BF12/(BF12+BH12)*10)</f>
        <v>10.000</v>
      </c>
      <c r="BJ12" s="96">
        <f>RANK(BK12,$BK$6:$BK$33)</f>
        <v>1</v>
      </c>
      <c r="BK12" s="32">
        <f>BB12*1000+BA12*100+BE13*10+BI12</f>
        <v>10</v>
      </c>
    </row>
    <row r="13" spans="1:63" ht="14.25" customHeight="1" x14ac:dyDescent="0.2">
      <c r="A13" s="33"/>
      <c r="B13" s="34" t="s">
        <v>29</v>
      </c>
      <c r="C13" s="45">
        <f>O7</f>
        <v>0</v>
      </c>
      <c r="D13" s="35" t="s">
        <v>28</v>
      </c>
      <c r="E13" s="45">
        <f>M7</f>
        <v>0</v>
      </c>
      <c r="F13" s="35" t="s">
        <v>30</v>
      </c>
      <c r="G13" s="34" t="s">
        <v>29</v>
      </c>
      <c r="H13" s="45">
        <f>O10</f>
        <v>0</v>
      </c>
      <c r="I13" s="35" t="s">
        <v>28</v>
      </c>
      <c r="J13" s="35">
        <f>M10</f>
        <v>0</v>
      </c>
      <c r="K13" s="35" t="s">
        <v>30</v>
      </c>
      <c r="L13" s="34"/>
      <c r="M13" s="35"/>
      <c r="N13" s="35"/>
      <c r="O13" s="35"/>
      <c r="P13" s="35"/>
      <c r="Q13" s="34" t="s">
        <v>29</v>
      </c>
      <c r="R13" s="60"/>
      <c r="S13" s="60" t="s">
        <v>28</v>
      </c>
      <c r="T13" s="60"/>
      <c r="U13" s="35" t="s">
        <v>30</v>
      </c>
      <c r="V13" s="34" t="s">
        <v>29</v>
      </c>
      <c r="W13" s="60"/>
      <c r="X13" s="60" t="s">
        <v>28</v>
      </c>
      <c r="Y13" s="60"/>
      <c r="Z13" s="35" t="s">
        <v>30</v>
      </c>
      <c r="AA13" s="34" t="s">
        <v>29</v>
      </c>
      <c r="AB13" s="60"/>
      <c r="AC13" s="60" t="s">
        <v>28</v>
      </c>
      <c r="AD13" s="60"/>
      <c r="AE13" s="35" t="s">
        <v>30</v>
      </c>
      <c r="AF13" s="34" t="s">
        <v>29</v>
      </c>
      <c r="AG13" s="60"/>
      <c r="AH13" s="60" t="s">
        <v>28</v>
      </c>
      <c r="AI13" s="60"/>
      <c r="AJ13" s="35" t="s">
        <v>30</v>
      </c>
      <c r="AK13" s="34" t="s">
        <v>29</v>
      </c>
      <c r="AL13" s="60"/>
      <c r="AM13" s="60" t="s">
        <v>28</v>
      </c>
      <c r="AN13" s="60"/>
      <c r="AO13" s="35" t="s">
        <v>30</v>
      </c>
      <c r="AP13" s="34" t="s">
        <v>29</v>
      </c>
      <c r="AQ13" s="60"/>
      <c r="AR13" s="60" t="s">
        <v>28</v>
      </c>
      <c r="AS13" s="60"/>
      <c r="AT13" s="35" t="s">
        <v>30</v>
      </c>
      <c r="AU13" s="34" t="s">
        <v>29</v>
      </c>
      <c r="AV13" s="60"/>
      <c r="AW13" s="60" t="s">
        <v>28</v>
      </c>
      <c r="AX13" s="60"/>
      <c r="AY13" s="35" t="s">
        <v>30</v>
      </c>
      <c r="AZ13" s="76"/>
      <c r="BA13" s="77"/>
      <c r="BB13" s="78"/>
      <c r="BC13" s="77"/>
      <c r="BD13" s="77"/>
      <c r="BE13" s="79">
        <f>+BC12-BE12</f>
        <v>0</v>
      </c>
      <c r="BF13" s="80"/>
      <c r="BG13" s="77"/>
      <c r="BH13" s="78"/>
      <c r="BI13" s="81"/>
      <c r="BJ13" s="97"/>
      <c r="BK13" s="82"/>
    </row>
    <row r="14" spans="1:63" ht="14.25" customHeight="1" x14ac:dyDescent="0.2">
      <c r="A14" s="5" t="s">
        <v>20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52"/>
      <c r="AV14" s="56"/>
      <c r="AW14" s="24"/>
      <c r="AX14" s="24"/>
      <c r="AY14" s="24"/>
      <c r="AZ14" s="74"/>
      <c r="BA14" s="29"/>
      <c r="BB14" s="30"/>
      <c r="BC14" s="29"/>
      <c r="BD14" s="29"/>
      <c r="BE14" s="44"/>
      <c r="BF14" s="31"/>
      <c r="BG14" s="29"/>
      <c r="BH14" s="30"/>
      <c r="BI14" s="75"/>
      <c r="BJ14" s="96"/>
      <c r="BK14" s="32"/>
    </row>
    <row r="15" spans="1:63" ht="15" customHeight="1" x14ac:dyDescent="0.2">
      <c r="A15" s="5" t="s">
        <v>48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23"/>
      <c r="AV15" s="59"/>
      <c r="AW15" s="59" t="s">
        <v>28</v>
      </c>
      <c r="AX15" s="59"/>
      <c r="AY15" s="24"/>
      <c r="AZ15" s="74">
        <f>+B14+G14+L14+Q14+V14+AA14+AF14+AK14+AP14+AU14</f>
        <v>0</v>
      </c>
      <c r="BA15" s="29">
        <f>+C14+H14+M14+R14+W14+AB14+AG14+AL14+AQ14+AV14</f>
        <v>0</v>
      </c>
      <c r="BB15" s="30">
        <f>+AZ15+BA15</f>
        <v>0</v>
      </c>
      <c r="BC15" s="29">
        <f>+C15+H15+M15+R15+W15+AB15+AG15+AL15+AQ15+AV15</f>
        <v>0</v>
      </c>
      <c r="BD15" s="29" t="s">
        <v>31</v>
      </c>
      <c r="BE15" s="29">
        <f>+E15+J15+O15+T15+Y15+AD15+AI15+AN15+AS15+AX15</f>
        <v>0</v>
      </c>
      <c r="BF15" s="31">
        <f>+C16+H16+M16+R16+W16+AB16+AG16+AL16+AQ16+AV16</f>
        <v>0</v>
      </c>
      <c r="BG15" s="29" t="s">
        <v>31</v>
      </c>
      <c r="BH15" s="30">
        <f>+E16+J16+O16+T16+Y16+AD16+AI16+AN16+AS16+AX16</f>
        <v>0</v>
      </c>
      <c r="BI15" s="75" t="str">
        <f>IF(BH15=0,"10.000",BF15/(BF15+BH15)*10)</f>
        <v>10.000</v>
      </c>
      <c r="BJ15" s="96">
        <f>RANK(BK15,$BK$6:$BK$33)</f>
        <v>1</v>
      </c>
      <c r="BK15" s="32">
        <f>BB15*1000+BA15*100+BE16*10+BI15</f>
        <v>10</v>
      </c>
    </row>
    <row r="16" spans="1:63" ht="14.25" customHeight="1" x14ac:dyDescent="0.2">
      <c r="A16" s="5"/>
      <c r="B16" s="34" t="s">
        <v>29</v>
      </c>
      <c r="C16" s="45">
        <f>T7</f>
        <v>0</v>
      </c>
      <c r="D16" s="45" t="s">
        <v>28</v>
      </c>
      <c r="E16" s="45">
        <f>R7</f>
        <v>0</v>
      </c>
      <c r="F16" s="35" t="s">
        <v>30</v>
      </c>
      <c r="G16" s="34" t="s">
        <v>29</v>
      </c>
      <c r="H16" s="45">
        <f>T10</f>
        <v>0</v>
      </c>
      <c r="I16" s="45" t="s">
        <v>28</v>
      </c>
      <c r="J16" s="45">
        <f>R10</f>
        <v>0</v>
      </c>
      <c r="K16" s="35" t="s">
        <v>30</v>
      </c>
      <c r="L16" s="34" t="s">
        <v>29</v>
      </c>
      <c r="M16" s="45">
        <f>T13</f>
        <v>0</v>
      </c>
      <c r="N16" s="45" t="s">
        <v>28</v>
      </c>
      <c r="O16" s="45">
        <f>R13</f>
        <v>0</v>
      </c>
      <c r="P16" s="35" t="s">
        <v>30</v>
      </c>
      <c r="Q16" s="34"/>
      <c r="R16" s="35"/>
      <c r="S16" s="24"/>
      <c r="T16" s="24"/>
      <c r="U16" s="24"/>
      <c r="V16" s="23" t="s">
        <v>29</v>
      </c>
      <c r="W16" s="59"/>
      <c r="X16" s="59" t="s">
        <v>28</v>
      </c>
      <c r="Y16" s="59"/>
      <c r="Z16" s="24" t="s">
        <v>30</v>
      </c>
      <c r="AA16" s="23" t="s">
        <v>29</v>
      </c>
      <c r="AB16" s="59"/>
      <c r="AC16" s="59" t="s">
        <v>28</v>
      </c>
      <c r="AD16" s="59"/>
      <c r="AE16" s="24" t="s">
        <v>30</v>
      </c>
      <c r="AF16" s="23" t="s">
        <v>29</v>
      </c>
      <c r="AG16" s="59"/>
      <c r="AH16" s="59" t="s">
        <v>28</v>
      </c>
      <c r="AI16" s="59"/>
      <c r="AJ16" s="24" t="s">
        <v>30</v>
      </c>
      <c r="AK16" s="23" t="s">
        <v>29</v>
      </c>
      <c r="AL16" s="59"/>
      <c r="AM16" s="59" t="s">
        <v>28</v>
      </c>
      <c r="AN16" s="59"/>
      <c r="AO16" s="24" t="s">
        <v>30</v>
      </c>
      <c r="AP16" s="23" t="s">
        <v>29</v>
      </c>
      <c r="AQ16" s="59"/>
      <c r="AR16" s="59" t="s">
        <v>28</v>
      </c>
      <c r="AS16" s="59"/>
      <c r="AT16" s="24" t="s">
        <v>30</v>
      </c>
      <c r="AU16" s="34" t="s">
        <v>29</v>
      </c>
      <c r="AV16" s="60"/>
      <c r="AW16" s="60" t="s">
        <v>28</v>
      </c>
      <c r="AX16" s="60"/>
      <c r="AY16" s="35" t="s">
        <v>30</v>
      </c>
      <c r="AZ16" s="76"/>
      <c r="BA16" s="29"/>
      <c r="BB16" s="30"/>
      <c r="BC16" s="29"/>
      <c r="BD16" s="29"/>
      <c r="BE16" s="79">
        <f>+BC15-BE15</f>
        <v>0</v>
      </c>
      <c r="BF16" s="31"/>
      <c r="BG16" s="29"/>
      <c r="BH16" s="30"/>
      <c r="BI16" s="75"/>
      <c r="BJ16" s="97"/>
      <c r="BK16" s="32"/>
    </row>
    <row r="17" spans="1:63" ht="14.25" customHeight="1" x14ac:dyDescent="0.2">
      <c r="A17" s="40" t="s">
        <v>21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52"/>
      <c r="AV17" s="56"/>
      <c r="AW17" s="24"/>
      <c r="AX17" s="24"/>
      <c r="AY17" s="24"/>
      <c r="AZ17" s="74"/>
      <c r="BA17" s="83"/>
      <c r="BB17" s="84"/>
      <c r="BC17" s="83"/>
      <c r="BD17" s="83"/>
      <c r="BE17" s="85"/>
      <c r="BF17" s="86"/>
      <c r="BG17" s="83"/>
      <c r="BH17" s="84"/>
      <c r="BI17" s="87"/>
      <c r="BJ17" s="96"/>
      <c r="BK17" s="88"/>
    </row>
    <row r="18" spans="1:63" ht="15" customHeight="1" x14ac:dyDescent="0.2">
      <c r="A18" s="5" t="s">
        <v>49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23"/>
      <c r="AV18" s="59"/>
      <c r="AW18" s="59" t="s">
        <v>28</v>
      </c>
      <c r="AX18" s="59"/>
      <c r="AY18" s="24"/>
      <c r="AZ18" s="74">
        <f>+B17+G17+L17+Q17+V17+AA17+AF17+AK17+AP17+AU17</f>
        <v>0</v>
      </c>
      <c r="BA18" s="29">
        <f>+C17+H17+M17+R17+W17+AB17+AG17+AL17+AQ17+AV17</f>
        <v>0</v>
      </c>
      <c r="BB18" s="30">
        <f>+AZ18+BA18</f>
        <v>0</v>
      </c>
      <c r="BC18" s="29">
        <f>+C18+H18+M18+R18+W18+AB18+AG18+AL18+AQ18+AV18</f>
        <v>0</v>
      </c>
      <c r="BD18" s="29" t="s">
        <v>31</v>
      </c>
      <c r="BE18" s="29">
        <f>+E18+J18+O18+T18+Y18+AD18+AI18+AN18+AS18+AX18</f>
        <v>0</v>
      </c>
      <c r="BF18" s="31">
        <f>+C19+H19+M19+R19+W19+AB19+AG19+AL19+AQ19+AV19</f>
        <v>0</v>
      </c>
      <c r="BG18" s="29" t="s">
        <v>31</v>
      </c>
      <c r="BH18" s="30">
        <f>+E19+J19+O19+T19+Y19+AD19+AI19+AN19+AS19+AX19</f>
        <v>0</v>
      </c>
      <c r="BI18" s="75" t="str">
        <f>IF(BH18=0,"10.000",BF18/(BF18+BH18)*10)</f>
        <v>10.000</v>
      </c>
      <c r="BJ18" s="96">
        <f>RANK(BK18,$BK$6:$BK$33)</f>
        <v>1</v>
      </c>
      <c r="BK18" s="32">
        <f>BB18*1000+BA18*100+BE19*10+BI18</f>
        <v>10</v>
      </c>
    </row>
    <row r="19" spans="1:63" ht="14.25" customHeight="1" x14ac:dyDescent="0.2">
      <c r="A19" s="104" t="s">
        <v>50</v>
      </c>
      <c r="B19" s="34" t="s">
        <v>29</v>
      </c>
      <c r="C19" s="45">
        <f>Y7</f>
        <v>0</v>
      </c>
      <c r="D19" s="45" t="s">
        <v>28</v>
      </c>
      <c r="E19" s="45">
        <f>W7</f>
        <v>0</v>
      </c>
      <c r="F19" s="45" t="s">
        <v>30</v>
      </c>
      <c r="G19" s="48" t="s">
        <v>29</v>
      </c>
      <c r="H19" s="45">
        <f>Y10</f>
        <v>0</v>
      </c>
      <c r="I19" s="45" t="s">
        <v>28</v>
      </c>
      <c r="J19" s="45">
        <f>W10</f>
        <v>0</v>
      </c>
      <c r="K19" s="45" t="s">
        <v>30</v>
      </c>
      <c r="L19" s="48" t="s">
        <v>29</v>
      </c>
      <c r="M19" s="45">
        <f>Y13</f>
        <v>0</v>
      </c>
      <c r="N19" s="45" t="s">
        <v>28</v>
      </c>
      <c r="O19" s="45">
        <f>W13</f>
        <v>0</v>
      </c>
      <c r="P19" s="45" t="s">
        <v>30</v>
      </c>
      <c r="Q19" s="48" t="s">
        <v>29</v>
      </c>
      <c r="R19" s="45">
        <f>Y16</f>
        <v>0</v>
      </c>
      <c r="S19" s="45" t="s">
        <v>28</v>
      </c>
      <c r="T19" s="45">
        <f>W16</f>
        <v>0</v>
      </c>
      <c r="U19" s="36" t="s">
        <v>30</v>
      </c>
      <c r="V19" s="34"/>
      <c r="W19" s="35"/>
      <c r="X19" s="35"/>
      <c r="Y19" s="35"/>
      <c r="Z19" s="35"/>
      <c r="AA19" s="34" t="s">
        <v>29</v>
      </c>
      <c r="AB19" s="60"/>
      <c r="AC19" s="60" t="s">
        <v>28</v>
      </c>
      <c r="AD19" s="60"/>
      <c r="AE19" s="35" t="s">
        <v>30</v>
      </c>
      <c r="AF19" s="34" t="s">
        <v>29</v>
      </c>
      <c r="AG19" s="60"/>
      <c r="AH19" s="60" t="s">
        <v>28</v>
      </c>
      <c r="AI19" s="60"/>
      <c r="AJ19" s="35" t="s">
        <v>30</v>
      </c>
      <c r="AK19" s="34" t="s">
        <v>29</v>
      </c>
      <c r="AL19" s="60"/>
      <c r="AM19" s="60" t="s">
        <v>28</v>
      </c>
      <c r="AN19" s="60"/>
      <c r="AO19" s="35" t="s">
        <v>30</v>
      </c>
      <c r="AP19" s="34" t="s">
        <v>29</v>
      </c>
      <c r="AQ19" s="60"/>
      <c r="AR19" s="60" t="s">
        <v>28</v>
      </c>
      <c r="AS19" s="60"/>
      <c r="AT19" s="35" t="s">
        <v>30</v>
      </c>
      <c r="AU19" s="34" t="s">
        <v>29</v>
      </c>
      <c r="AV19" s="60"/>
      <c r="AW19" s="60" t="s">
        <v>28</v>
      </c>
      <c r="AX19" s="60"/>
      <c r="AY19" s="35" t="s">
        <v>30</v>
      </c>
      <c r="AZ19" s="76"/>
      <c r="BA19" s="77"/>
      <c r="BB19" s="78"/>
      <c r="BC19" s="77"/>
      <c r="BD19" s="77"/>
      <c r="BE19" s="79">
        <f>+BC18-BE18</f>
        <v>0</v>
      </c>
      <c r="BF19" s="80"/>
      <c r="BG19" s="77"/>
      <c r="BH19" s="78"/>
      <c r="BI19" s="89"/>
      <c r="BJ19" s="98"/>
      <c r="BK19" s="82"/>
    </row>
    <row r="20" spans="1:63" ht="14.25" customHeight="1" x14ac:dyDescent="0.2">
      <c r="A20" s="5" t="s">
        <v>22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52"/>
      <c r="AV20" s="56"/>
      <c r="AW20" s="24"/>
      <c r="AX20" s="24"/>
      <c r="AY20" s="24"/>
      <c r="AZ20" s="74"/>
      <c r="BA20" s="29"/>
      <c r="BB20" s="30"/>
      <c r="BC20" s="29"/>
      <c r="BD20" s="29"/>
      <c r="BE20" s="44"/>
      <c r="BF20" s="31"/>
      <c r="BG20" s="29"/>
      <c r="BH20" s="30"/>
      <c r="BI20" s="49"/>
      <c r="BJ20" s="99"/>
      <c r="BK20" s="32"/>
    </row>
    <row r="21" spans="1:63" ht="15" customHeight="1" x14ac:dyDescent="0.2">
      <c r="A21" s="5" t="s">
        <v>51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23"/>
      <c r="AV21" s="59"/>
      <c r="AW21" s="59" t="s">
        <v>28</v>
      </c>
      <c r="AX21" s="59"/>
      <c r="AY21" s="24"/>
      <c r="AZ21" s="74">
        <f>+B20+G20+L20+Q20+V20+AA20+AF20+AK20+AP20+AU20</f>
        <v>0</v>
      </c>
      <c r="BA21" s="29">
        <f>+C20+H20+M20+R20+W20+AB20+AG20+AL20+AQ20+AV20</f>
        <v>0</v>
      </c>
      <c r="BB21" s="30">
        <f>+AZ21+BA21</f>
        <v>0</v>
      </c>
      <c r="BC21" s="29">
        <f>+C21+H21+M21+R21+W21+AB21+AG21+AL21+AQ21+AV21</f>
        <v>0</v>
      </c>
      <c r="BD21" s="29" t="s">
        <v>31</v>
      </c>
      <c r="BE21" s="29">
        <f>+E21+J21+O21+T21+Y21+AD21+AI21+AN21+AS21+AX21</f>
        <v>0</v>
      </c>
      <c r="BF21" s="31">
        <f>+C22+H22+M22+R22+W22+AB22+AG22+AL22+AQ22+AV22</f>
        <v>0</v>
      </c>
      <c r="BG21" s="29" t="s">
        <v>31</v>
      </c>
      <c r="BH21" s="30">
        <f>+E22+J22+O22+T22+Y22+AD22+AI22+AN22+AS22+AX22</f>
        <v>0</v>
      </c>
      <c r="BI21" s="75" t="str">
        <f>IF(BH21=0,"10.000",BF21/(BF21+BH21)*10)</f>
        <v>10.000</v>
      </c>
      <c r="BJ21" s="96">
        <f>RANK(BK21,$BK$6:$BK$33)</f>
        <v>1</v>
      </c>
      <c r="BK21" s="32">
        <f>BB21*1000+BA21*100+BE22*10+BI21</f>
        <v>10</v>
      </c>
    </row>
    <row r="22" spans="1:63" ht="14.25" customHeight="1" x14ac:dyDescent="0.2">
      <c r="A22" s="5"/>
      <c r="B22" s="34" t="s">
        <v>29</v>
      </c>
      <c r="C22" s="45">
        <f>AD7</f>
        <v>0</v>
      </c>
      <c r="D22" s="45" t="s">
        <v>28</v>
      </c>
      <c r="E22" s="45">
        <f>AB7</f>
        <v>0</v>
      </c>
      <c r="F22" s="45" t="s">
        <v>30</v>
      </c>
      <c r="G22" s="48" t="s">
        <v>29</v>
      </c>
      <c r="H22" s="45">
        <f>AD10</f>
        <v>0</v>
      </c>
      <c r="I22" s="45" t="s">
        <v>28</v>
      </c>
      <c r="J22" s="45">
        <f>AB10</f>
        <v>0</v>
      </c>
      <c r="K22" s="45" t="s">
        <v>30</v>
      </c>
      <c r="L22" s="48" t="s">
        <v>29</v>
      </c>
      <c r="M22" s="45">
        <f>AD13</f>
        <v>0</v>
      </c>
      <c r="N22" s="45" t="s">
        <v>28</v>
      </c>
      <c r="O22" s="45">
        <f>AB13</f>
        <v>0</v>
      </c>
      <c r="P22" s="45" t="s">
        <v>30</v>
      </c>
      <c r="Q22" s="48" t="s">
        <v>29</v>
      </c>
      <c r="R22" s="45">
        <f>AD16</f>
        <v>0</v>
      </c>
      <c r="S22" s="45" t="s">
        <v>28</v>
      </c>
      <c r="T22" s="45">
        <f>AB16</f>
        <v>0</v>
      </c>
      <c r="U22" s="45" t="s">
        <v>30</v>
      </c>
      <c r="V22" s="48" t="s">
        <v>29</v>
      </c>
      <c r="W22" s="45">
        <f>AD19</f>
        <v>0</v>
      </c>
      <c r="X22" s="45" t="s">
        <v>28</v>
      </c>
      <c r="Y22" s="45">
        <f>AB19</f>
        <v>0</v>
      </c>
      <c r="Z22" s="35" t="s">
        <v>30</v>
      </c>
      <c r="AA22" s="34"/>
      <c r="AB22" s="35"/>
      <c r="AC22" s="24"/>
      <c r="AD22" s="24"/>
      <c r="AE22" s="24"/>
      <c r="AF22" s="23" t="s">
        <v>29</v>
      </c>
      <c r="AG22" s="59"/>
      <c r="AH22" s="59" t="s">
        <v>28</v>
      </c>
      <c r="AI22" s="59"/>
      <c r="AJ22" s="24" t="s">
        <v>30</v>
      </c>
      <c r="AK22" s="23" t="s">
        <v>29</v>
      </c>
      <c r="AL22" s="59"/>
      <c r="AM22" s="59" t="s">
        <v>28</v>
      </c>
      <c r="AN22" s="59"/>
      <c r="AO22" s="24" t="s">
        <v>30</v>
      </c>
      <c r="AP22" s="23" t="s">
        <v>29</v>
      </c>
      <c r="AQ22" s="59"/>
      <c r="AR22" s="59" t="s">
        <v>28</v>
      </c>
      <c r="AS22" s="59"/>
      <c r="AT22" s="24" t="s">
        <v>30</v>
      </c>
      <c r="AU22" s="34" t="s">
        <v>29</v>
      </c>
      <c r="AV22" s="60"/>
      <c r="AW22" s="60" t="s">
        <v>28</v>
      </c>
      <c r="AX22" s="60"/>
      <c r="AY22" s="35" t="s">
        <v>30</v>
      </c>
      <c r="AZ22" s="76"/>
      <c r="BA22" s="29"/>
      <c r="BB22" s="30"/>
      <c r="BC22" s="29"/>
      <c r="BD22" s="29"/>
      <c r="BE22" s="79">
        <f>+BC21-BE21</f>
        <v>0</v>
      </c>
      <c r="BF22" s="31"/>
      <c r="BG22" s="29"/>
      <c r="BH22" s="30"/>
      <c r="BI22" s="49"/>
      <c r="BJ22" s="100"/>
      <c r="BK22" s="32"/>
    </row>
    <row r="23" spans="1:63" ht="14.25" customHeight="1" x14ac:dyDescent="0.2">
      <c r="A23" s="40" t="s">
        <v>52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52"/>
      <c r="AV23" s="56"/>
      <c r="AW23" s="24"/>
      <c r="AX23" s="24"/>
      <c r="AY23" s="24"/>
      <c r="AZ23" s="74"/>
      <c r="BA23" s="83"/>
      <c r="BB23" s="84"/>
      <c r="BC23" s="83"/>
      <c r="BD23" s="83"/>
      <c r="BE23" s="85"/>
      <c r="BF23" s="86"/>
      <c r="BG23" s="83"/>
      <c r="BH23" s="84"/>
      <c r="BI23" s="90"/>
      <c r="BJ23" s="101"/>
      <c r="BK23" s="88"/>
    </row>
    <row r="24" spans="1:63" ht="15" customHeight="1" x14ac:dyDescent="0.2">
      <c r="A24" s="5" t="s">
        <v>53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23"/>
      <c r="AV24" s="59"/>
      <c r="AW24" s="59" t="s">
        <v>28</v>
      </c>
      <c r="AX24" s="59"/>
      <c r="AY24" s="24"/>
      <c r="AZ24" s="74">
        <f>+B23+G23+L23+Q23+V23+AA23+AF23+AK23+AP23+AU23</f>
        <v>0</v>
      </c>
      <c r="BA24" s="29">
        <f>+C23+H23+M23+R23+W23+AB23+AG23+AL23+AQ23+AV23</f>
        <v>0</v>
      </c>
      <c r="BB24" s="30">
        <f>+AZ24+BA24</f>
        <v>0</v>
      </c>
      <c r="BC24" s="29">
        <f>+C24+H24+M24+R24+W24+AB24+AG24+AL24+AQ24+AV24</f>
        <v>0</v>
      </c>
      <c r="BD24" s="29" t="s">
        <v>31</v>
      </c>
      <c r="BE24" s="29">
        <f>+E24+J24+O24+T24+Y24+AD24+AI24+AN24+AS24+AX24</f>
        <v>0</v>
      </c>
      <c r="BF24" s="31">
        <f>+C25+H25+M25+R25+W25+AB25+AG25+AL25+AQ25+AV25</f>
        <v>0</v>
      </c>
      <c r="BG24" s="29" t="s">
        <v>31</v>
      </c>
      <c r="BH24" s="30">
        <f>+E25+J25+O25+T25+Y25+AD25+AI25+AN25+AS25+AX25</f>
        <v>0</v>
      </c>
      <c r="BI24" s="75" t="str">
        <f>IF(BH24=0,"10.000",BF24/(BF24+BH24)*10)</f>
        <v>10.000</v>
      </c>
      <c r="BJ24" s="96">
        <f>RANK(BK24,$BK$6:$BK$33)</f>
        <v>1</v>
      </c>
      <c r="BK24" s="32">
        <f>BB24*1000+BA24*100+BE25*10+BI24</f>
        <v>10</v>
      </c>
    </row>
    <row r="25" spans="1:63" ht="14.25" customHeight="1" x14ac:dyDescent="0.2">
      <c r="A25" s="33"/>
      <c r="B25" s="34" t="s">
        <v>29</v>
      </c>
      <c r="C25" s="45">
        <f>AI7</f>
        <v>0</v>
      </c>
      <c r="D25" s="45" t="s">
        <v>28</v>
      </c>
      <c r="E25" s="45">
        <f>AG7</f>
        <v>0</v>
      </c>
      <c r="F25" s="45" t="s">
        <v>30</v>
      </c>
      <c r="G25" s="48" t="s">
        <v>29</v>
      </c>
      <c r="H25" s="45">
        <f>AI10</f>
        <v>0</v>
      </c>
      <c r="I25" s="45" t="s">
        <v>28</v>
      </c>
      <c r="J25" s="45">
        <f>AG10</f>
        <v>0</v>
      </c>
      <c r="K25" s="45" t="s">
        <v>30</v>
      </c>
      <c r="L25" s="48" t="s">
        <v>29</v>
      </c>
      <c r="M25" s="45">
        <f>AI13</f>
        <v>0</v>
      </c>
      <c r="N25" s="45" t="s">
        <v>28</v>
      </c>
      <c r="O25" s="45">
        <f>AG13</f>
        <v>0</v>
      </c>
      <c r="P25" s="45" t="s">
        <v>30</v>
      </c>
      <c r="Q25" s="48" t="s">
        <v>29</v>
      </c>
      <c r="R25" s="45">
        <f>AI16</f>
        <v>0</v>
      </c>
      <c r="S25" s="45" t="s">
        <v>28</v>
      </c>
      <c r="T25" s="45">
        <f>AG16</f>
        <v>0</v>
      </c>
      <c r="U25" s="45" t="s">
        <v>30</v>
      </c>
      <c r="V25" s="48" t="s">
        <v>29</v>
      </c>
      <c r="W25" s="45">
        <f>AI19</f>
        <v>0</v>
      </c>
      <c r="X25" s="45" t="s">
        <v>28</v>
      </c>
      <c r="Y25" s="45">
        <f>AG19</f>
        <v>0</v>
      </c>
      <c r="Z25" s="45" t="s">
        <v>30</v>
      </c>
      <c r="AA25" s="48" t="s">
        <v>29</v>
      </c>
      <c r="AB25" s="45">
        <f>AI22</f>
        <v>0</v>
      </c>
      <c r="AC25" s="45" t="s">
        <v>28</v>
      </c>
      <c r="AD25" s="45">
        <f>AG22</f>
        <v>0</v>
      </c>
      <c r="AE25" s="35" t="s">
        <v>30</v>
      </c>
      <c r="AF25" s="34"/>
      <c r="AG25" s="35"/>
      <c r="AH25" s="35"/>
      <c r="AI25" s="35"/>
      <c r="AJ25" s="35"/>
      <c r="AK25" s="34" t="s">
        <v>29</v>
      </c>
      <c r="AL25" s="60"/>
      <c r="AM25" s="60" t="s">
        <v>28</v>
      </c>
      <c r="AN25" s="60"/>
      <c r="AO25" s="35" t="s">
        <v>30</v>
      </c>
      <c r="AP25" s="34" t="s">
        <v>29</v>
      </c>
      <c r="AQ25" s="60"/>
      <c r="AR25" s="60" t="s">
        <v>28</v>
      </c>
      <c r="AS25" s="60"/>
      <c r="AT25" s="35" t="s">
        <v>30</v>
      </c>
      <c r="AU25" s="34" t="s">
        <v>29</v>
      </c>
      <c r="AV25" s="60"/>
      <c r="AW25" s="60" t="s">
        <v>28</v>
      </c>
      <c r="AX25" s="60"/>
      <c r="AY25" s="35" t="s">
        <v>30</v>
      </c>
      <c r="AZ25" s="76"/>
      <c r="BA25" s="77"/>
      <c r="BB25" s="78"/>
      <c r="BC25" s="77"/>
      <c r="BD25" s="77"/>
      <c r="BE25" s="79">
        <f>+BC24-BE24</f>
        <v>0</v>
      </c>
      <c r="BF25" s="80"/>
      <c r="BG25" s="77"/>
      <c r="BH25" s="78"/>
      <c r="BI25" s="89"/>
      <c r="BJ25" s="102"/>
      <c r="BK25" s="82"/>
    </row>
    <row r="26" spans="1:63" ht="14.25" customHeight="1" x14ac:dyDescent="0.2">
      <c r="A26" s="5" t="s">
        <v>54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52"/>
      <c r="AV26" s="56"/>
      <c r="AW26" s="24"/>
      <c r="AX26" s="24"/>
      <c r="AY26" s="24"/>
      <c r="AZ26" s="74"/>
      <c r="BA26" s="29"/>
      <c r="BB26" s="30"/>
      <c r="BC26" s="29"/>
      <c r="BD26" s="29"/>
      <c r="BE26" s="44"/>
      <c r="BF26" s="31"/>
      <c r="BG26" s="29"/>
      <c r="BH26" s="30"/>
      <c r="BI26" s="49"/>
      <c r="BJ26" s="100"/>
      <c r="BK26" s="32"/>
    </row>
    <row r="27" spans="1:63" ht="15" customHeight="1" x14ac:dyDescent="0.2">
      <c r="A27" s="5" t="s">
        <v>55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23"/>
      <c r="AV27" s="59"/>
      <c r="AW27" s="59" t="s">
        <v>28</v>
      </c>
      <c r="AX27" s="59"/>
      <c r="AY27" s="24"/>
      <c r="AZ27" s="74">
        <f>+B26+G26+L26+Q26+V26+AA26+AF26+AK26+AP26+AU26</f>
        <v>0</v>
      </c>
      <c r="BA27" s="29">
        <f>+C26+H26+M26+R26+W26+AB26+AG26+AL26+AQ26+AV26</f>
        <v>0</v>
      </c>
      <c r="BB27" s="30">
        <f>+AZ27+BA27</f>
        <v>0</v>
      </c>
      <c r="BC27" s="29">
        <f>+C27+H27+M27+R27+W27+AB27+AG27+AL27+AQ27+AV27</f>
        <v>0</v>
      </c>
      <c r="BD27" s="29" t="s">
        <v>31</v>
      </c>
      <c r="BE27" s="29">
        <f>+E27+J27+O27+T27+Y27+AD27+AI27+AN27+AS27+AX27</f>
        <v>0</v>
      </c>
      <c r="BF27" s="31">
        <f>+C28+H28+M28+R28+W28+AB28+AG28+AL28+AQ28+AV28</f>
        <v>0</v>
      </c>
      <c r="BG27" s="29" t="s">
        <v>31</v>
      </c>
      <c r="BH27" s="30">
        <f>+E28+J28+O28+T28+Y28+AD28+AI28+AN28+AS28+AX28</f>
        <v>0</v>
      </c>
      <c r="BI27" s="75" t="str">
        <f>IF(BH27=0,"10.000",BF27/(BF27+BH27)*10)</f>
        <v>10.000</v>
      </c>
      <c r="BJ27" s="96">
        <f>RANK(BK27,$BK$6:$BK$33)</f>
        <v>1</v>
      </c>
      <c r="BK27" s="32">
        <f>BB27*1000+BA27*100+BE28*10+BI27</f>
        <v>10</v>
      </c>
    </row>
    <row r="28" spans="1:63" ht="14.25" customHeight="1" x14ac:dyDescent="0.2">
      <c r="A28" s="33" t="s">
        <v>56</v>
      </c>
      <c r="B28" s="34" t="s">
        <v>29</v>
      </c>
      <c r="C28" s="45">
        <f>AN7</f>
        <v>0</v>
      </c>
      <c r="D28" s="45" t="s">
        <v>28</v>
      </c>
      <c r="E28" s="45">
        <f>AL7</f>
        <v>0</v>
      </c>
      <c r="F28" s="45" t="s">
        <v>30</v>
      </c>
      <c r="G28" s="48" t="s">
        <v>29</v>
      </c>
      <c r="H28" s="45">
        <f>AN10</f>
        <v>0</v>
      </c>
      <c r="I28" s="45" t="s">
        <v>28</v>
      </c>
      <c r="J28" s="45">
        <f>AL10</f>
        <v>0</v>
      </c>
      <c r="K28" s="45" t="s">
        <v>30</v>
      </c>
      <c r="L28" s="48" t="s">
        <v>29</v>
      </c>
      <c r="M28" s="45">
        <f>AN13</f>
        <v>0</v>
      </c>
      <c r="N28" s="45" t="s">
        <v>28</v>
      </c>
      <c r="O28" s="45">
        <f>AL13</f>
        <v>0</v>
      </c>
      <c r="P28" s="45" t="s">
        <v>30</v>
      </c>
      <c r="Q28" s="48" t="s">
        <v>29</v>
      </c>
      <c r="R28" s="45">
        <f>AN16</f>
        <v>0</v>
      </c>
      <c r="S28" s="45" t="s">
        <v>28</v>
      </c>
      <c r="T28" s="45">
        <f>AL16</f>
        <v>0</v>
      </c>
      <c r="U28" s="45" t="s">
        <v>30</v>
      </c>
      <c r="V28" s="48" t="s">
        <v>29</v>
      </c>
      <c r="W28" s="45">
        <f>AN19</f>
        <v>0</v>
      </c>
      <c r="X28" s="45" t="s">
        <v>28</v>
      </c>
      <c r="Y28" s="45">
        <f>AL19</f>
        <v>0</v>
      </c>
      <c r="Z28" s="45" t="s">
        <v>30</v>
      </c>
      <c r="AA28" s="48" t="s">
        <v>29</v>
      </c>
      <c r="AB28" s="45">
        <f>AN22</f>
        <v>0</v>
      </c>
      <c r="AC28" s="45" t="s">
        <v>28</v>
      </c>
      <c r="AD28" s="45">
        <f>AL22</f>
        <v>0</v>
      </c>
      <c r="AE28" s="45" t="s">
        <v>30</v>
      </c>
      <c r="AF28" s="48" t="s">
        <v>29</v>
      </c>
      <c r="AG28" s="45">
        <f>AN25</f>
        <v>0</v>
      </c>
      <c r="AH28" s="45" t="s">
        <v>28</v>
      </c>
      <c r="AI28" s="45">
        <f>AL25</f>
        <v>0</v>
      </c>
      <c r="AJ28" s="35" t="s">
        <v>30</v>
      </c>
      <c r="AK28" s="34"/>
      <c r="AL28" s="35"/>
      <c r="AM28" s="35"/>
      <c r="AN28" s="35"/>
      <c r="AO28" s="35"/>
      <c r="AP28" s="34" t="s">
        <v>29</v>
      </c>
      <c r="AQ28" s="60"/>
      <c r="AR28" s="60" t="s">
        <v>28</v>
      </c>
      <c r="AS28" s="60"/>
      <c r="AT28" s="35" t="s">
        <v>30</v>
      </c>
      <c r="AU28" s="34" t="s">
        <v>29</v>
      </c>
      <c r="AV28" s="60"/>
      <c r="AW28" s="60" t="s">
        <v>28</v>
      </c>
      <c r="AX28" s="60"/>
      <c r="AY28" s="35" t="s">
        <v>30</v>
      </c>
      <c r="AZ28" s="76"/>
      <c r="BA28" s="77"/>
      <c r="BB28" s="78"/>
      <c r="BC28" s="77"/>
      <c r="BD28" s="77"/>
      <c r="BE28" s="79">
        <f>+BC27-BE27</f>
        <v>0</v>
      </c>
      <c r="BF28" s="80"/>
      <c r="BG28" s="77"/>
      <c r="BH28" s="78"/>
      <c r="BI28" s="89"/>
      <c r="BJ28" s="102"/>
      <c r="BK28" s="82"/>
    </row>
    <row r="29" spans="1:63" ht="14.25" customHeight="1" x14ac:dyDescent="0.2">
      <c r="A29" s="5" t="s">
        <v>8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>
        <f>AS23</f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52"/>
      <c r="AV29" s="56"/>
      <c r="AW29" s="24"/>
      <c r="AX29" s="24"/>
      <c r="AY29" s="24"/>
      <c r="AZ29" s="74"/>
      <c r="BA29" s="29"/>
      <c r="BB29" s="30"/>
      <c r="BC29" s="29"/>
      <c r="BD29" s="29"/>
      <c r="BE29" s="44"/>
      <c r="BF29" s="31"/>
      <c r="BG29" s="29"/>
      <c r="BH29" s="30"/>
      <c r="BI29" s="49"/>
      <c r="BJ29" s="100"/>
      <c r="BK29" s="32"/>
    </row>
    <row r="30" spans="1:63" ht="15" customHeight="1" x14ac:dyDescent="0.2">
      <c r="A30" s="5" t="s">
        <v>57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23"/>
      <c r="AV30" s="59"/>
      <c r="AW30" s="59" t="s">
        <v>28</v>
      </c>
      <c r="AX30" s="59"/>
      <c r="AY30" s="24"/>
      <c r="AZ30" s="74">
        <f>+B29+G29+L29+Q29+V29+AA29+AF29+AK29+AP29+AU29</f>
        <v>0</v>
      </c>
      <c r="BA30" s="29">
        <f>+C29+H29+M29+R29+W29+AB29+AG29+AL29+AQ29+AV29</f>
        <v>0</v>
      </c>
      <c r="BB30" s="30">
        <f>+AZ30+BA30</f>
        <v>0</v>
      </c>
      <c r="BC30" s="29">
        <f>+C30+H30+M30+R30+W30+AB30+AG30+AL30+AQ30+AV30</f>
        <v>0</v>
      </c>
      <c r="BD30" s="29" t="s">
        <v>31</v>
      </c>
      <c r="BE30" s="29">
        <f>+E30+J30+O30+T30+Y30+AD30+AI30+AN30+AS30+AX30</f>
        <v>0</v>
      </c>
      <c r="BF30" s="31">
        <f>+C31+H31+M31+R31+W31+AB31+AG31+AL31+AQ31+AV31</f>
        <v>0</v>
      </c>
      <c r="BG30" s="29" t="s">
        <v>31</v>
      </c>
      <c r="BH30" s="30">
        <f>+E31+J31+O31+T31+Y31+AD31+AI31+AN31+AS31+AX31</f>
        <v>0</v>
      </c>
      <c r="BI30" s="75" t="str">
        <f>IF(BH30=0,"10.000",BF30/(BF30+BH30)*10)</f>
        <v>10.000</v>
      </c>
      <c r="BJ30" s="96">
        <f>RANK(BK30,$BK$6:$BK$33)</f>
        <v>1</v>
      </c>
      <c r="BK30" s="32">
        <f>BB30*1000+BA30*100+BE31*10+BI30</f>
        <v>10</v>
      </c>
    </row>
    <row r="31" spans="1:63" ht="14.25" customHeight="1" x14ac:dyDescent="0.2">
      <c r="A31" s="33"/>
      <c r="B31" s="34" t="s">
        <v>29</v>
      </c>
      <c r="C31" s="45">
        <f>AS7</f>
        <v>0</v>
      </c>
      <c r="D31" s="45" t="s">
        <v>28</v>
      </c>
      <c r="E31" s="45">
        <f>AQ7</f>
        <v>0</v>
      </c>
      <c r="F31" s="45" t="s">
        <v>30</v>
      </c>
      <c r="G31" s="48" t="s">
        <v>29</v>
      </c>
      <c r="H31" s="45">
        <f>AS10</f>
        <v>0</v>
      </c>
      <c r="I31" s="45" t="s">
        <v>28</v>
      </c>
      <c r="J31" s="45">
        <f>AQ10</f>
        <v>0</v>
      </c>
      <c r="K31" s="45" t="s">
        <v>30</v>
      </c>
      <c r="L31" s="48" t="s">
        <v>29</v>
      </c>
      <c r="M31" s="45">
        <f>AS13</f>
        <v>0</v>
      </c>
      <c r="N31" s="45" t="s">
        <v>28</v>
      </c>
      <c r="O31" s="45">
        <f>AQ13</f>
        <v>0</v>
      </c>
      <c r="P31" s="45" t="s">
        <v>30</v>
      </c>
      <c r="Q31" s="48" t="s">
        <v>29</v>
      </c>
      <c r="R31" s="45">
        <f>AS16</f>
        <v>0</v>
      </c>
      <c r="S31" s="45" t="s">
        <v>28</v>
      </c>
      <c r="T31" s="45">
        <f>AQ16</f>
        <v>0</v>
      </c>
      <c r="U31" s="45" t="s">
        <v>30</v>
      </c>
      <c r="V31" s="48" t="s">
        <v>29</v>
      </c>
      <c r="W31" s="45">
        <f>AS19</f>
        <v>0</v>
      </c>
      <c r="X31" s="45" t="s">
        <v>28</v>
      </c>
      <c r="Y31" s="45">
        <f>AQ19</f>
        <v>0</v>
      </c>
      <c r="Z31" s="45" t="s">
        <v>30</v>
      </c>
      <c r="AA31" s="48" t="s">
        <v>29</v>
      </c>
      <c r="AB31" s="45">
        <f>AS22</f>
        <v>0</v>
      </c>
      <c r="AC31" s="45" t="s">
        <v>28</v>
      </c>
      <c r="AD31" s="45">
        <f>AQ22</f>
        <v>0</v>
      </c>
      <c r="AE31" s="45" t="s">
        <v>30</v>
      </c>
      <c r="AF31" s="48" t="s">
        <v>29</v>
      </c>
      <c r="AG31" s="45">
        <f>AS25</f>
        <v>0</v>
      </c>
      <c r="AH31" s="45" t="s">
        <v>28</v>
      </c>
      <c r="AI31" s="45">
        <f>AQ25</f>
        <v>0</v>
      </c>
      <c r="AJ31" s="45" t="s">
        <v>30</v>
      </c>
      <c r="AK31" s="48" t="s">
        <v>29</v>
      </c>
      <c r="AL31" s="45">
        <f>AS28</f>
        <v>0</v>
      </c>
      <c r="AM31" s="45" t="s">
        <v>28</v>
      </c>
      <c r="AN31" s="45">
        <f>AQ28</f>
        <v>0</v>
      </c>
      <c r="AO31" s="35" t="s">
        <v>30</v>
      </c>
      <c r="AP31" s="34"/>
      <c r="AQ31" s="35"/>
      <c r="AR31" s="35"/>
      <c r="AS31" s="35"/>
      <c r="AT31" s="36"/>
      <c r="AU31" s="34" t="s">
        <v>29</v>
      </c>
      <c r="AV31" s="60"/>
      <c r="AW31" s="60" t="s">
        <v>28</v>
      </c>
      <c r="AX31" s="60"/>
      <c r="AY31" s="35" t="s">
        <v>30</v>
      </c>
      <c r="AZ31" s="68"/>
      <c r="BA31" s="63"/>
      <c r="BB31" s="63"/>
      <c r="BC31" s="64"/>
      <c r="BD31" s="63"/>
      <c r="BE31" s="63">
        <f>+BC30-BE30</f>
        <v>0</v>
      </c>
      <c r="BF31" s="64"/>
      <c r="BG31" s="63"/>
      <c r="BH31" s="69"/>
      <c r="BI31" s="125"/>
      <c r="BJ31" s="102"/>
      <c r="BK31" s="70"/>
    </row>
    <row r="32" spans="1:63" ht="14.25" customHeight="1" x14ac:dyDescent="0.2">
      <c r="A32" s="5" t="s">
        <v>37</v>
      </c>
      <c r="B32" s="52"/>
      <c r="C32" s="56"/>
      <c r="D32" s="24"/>
      <c r="E32" s="24"/>
      <c r="F32" s="24"/>
      <c r="G32" s="52"/>
      <c r="H32" s="56"/>
      <c r="I32" s="24"/>
      <c r="J32" s="24"/>
      <c r="K32" s="24"/>
      <c r="L32" s="52"/>
      <c r="M32" s="56"/>
      <c r="N32" s="24"/>
      <c r="O32" s="24"/>
      <c r="P32" s="24"/>
      <c r="Q32" s="52"/>
      <c r="R32" s="56"/>
      <c r="S32" s="24"/>
      <c r="T32" s="24"/>
      <c r="U32" s="24"/>
      <c r="V32" s="52"/>
      <c r="W32" s="56"/>
      <c r="X32" s="24"/>
      <c r="Y32" s="24"/>
      <c r="Z32" s="24"/>
      <c r="AA32" s="52"/>
      <c r="AB32" s="56"/>
      <c r="AC32" s="24"/>
      <c r="AD32" s="24"/>
      <c r="AE32" s="24"/>
      <c r="AF32" s="52"/>
      <c r="AG32" s="56"/>
      <c r="AH32" s="24"/>
      <c r="AI32" s="24"/>
      <c r="AJ32" s="24"/>
      <c r="AK32" s="52"/>
      <c r="AL32" s="56"/>
      <c r="AM32" s="24"/>
      <c r="AN32" s="24"/>
      <c r="AO32" s="24"/>
      <c r="AP32" s="52"/>
      <c r="AQ32" s="56"/>
      <c r="AR32" s="24"/>
      <c r="AS32" s="24"/>
      <c r="AT32" s="24"/>
      <c r="AU32" s="23"/>
      <c r="AV32" s="24"/>
      <c r="AW32" s="24"/>
      <c r="AX32" s="24"/>
      <c r="AY32" s="24"/>
      <c r="AZ32" s="74"/>
      <c r="BA32" s="29"/>
      <c r="BB32" s="30"/>
      <c r="BC32" s="29"/>
      <c r="BD32" s="29"/>
      <c r="BE32" s="44"/>
      <c r="BF32" s="31"/>
      <c r="BG32" s="29"/>
      <c r="BH32" s="30"/>
      <c r="BI32" s="49"/>
      <c r="BJ32" s="100"/>
      <c r="BK32" s="32"/>
    </row>
    <row r="33" spans="1:63" ht="15" customHeight="1" x14ac:dyDescent="0.2">
      <c r="A33" s="5" t="s">
        <v>58</v>
      </c>
      <c r="B33" s="23"/>
      <c r="C33" s="39">
        <f>AX6</f>
        <v>0</v>
      </c>
      <c r="D33" s="39" t="s">
        <v>28</v>
      </c>
      <c r="E33" s="39">
        <f>AV6</f>
        <v>0</v>
      </c>
      <c r="F33" s="39"/>
      <c r="G33" s="23"/>
      <c r="H33" s="39">
        <f>AX9</f>
        <v>0</v>
      </c>
      <c r="I33" s="39" t="s">
        <v>28</v>
      </c>
      <c r="J33" s="39">
        <f>AV9</f>
        <v>0</v>
      </c>
      <c r="K33" s="39"/>
      <c r="L33" s="23"/>
      <c r="M33" s="39">
        <f>AX12</f>
        <v>0</v>
      </c>
      <c r="N33" s="39" t="s">
        <v>28</v>
      </c>
      <c r="O33" s="39">
        <f>AV12</f>
        <v>0</v>
      </c>
      <c r="P33" s="39"/>
      <c r="Q33" s="23"/>
      <c r="R33" s="39">
        <f>AX15</f>
        <v>0</v>
      </c>
      <c r="S33" s="39" t="s">
        <v>28</v>
      </c>
      <c r="T33" s="39">
        <f>AV15</f>
        <v>0</v>
      </c>
      <c r="U33" s="39"/>
      <c r="V33" s="23"/>
      <c r="W33" s="39">
        <f>AX18</f>
        <v>0</v>
      </c>
      <c r="X33" s="39" t="s">
        <v>28</v>
      </c>
      <c r="Y33" s="39">
        <f>AV18</f>
        <v>0</v>
      </c>
      <c r="Z33" s="39"/>
      <c r="AA33" s="23"/>
      <c r="AB33" s="39">
        <f>AX21</f>
        <v>0</v>
      </c>
      <c r="AC33" s="39" t="s">
        <v>28</v>
      </c>
      <c r="AD33" s="39">
        <f>AV21</f>
        <v>0</v>
      </c>
      <c r="AE33" s="39"/>
      <c r="AF33" s="23"/>
      <c r="AG33" s="39">
        <f>AX24</f>
        <v>0</v>
      </c>
      <c r="AH33" s="39" t="s">
        <v>28</v>
      </c>
      <c r="AI33" s="39">
        <f>AV24</f>
        <v>0</v>
      </c>
      <c r="AJ33" s="39"/>
      <c r="AK33" s="23"/>
      <c r="AL33" s="39">
        <f>AX27</f>
        <v>0</v>
      </c>
      <c r="AM33" s="39" t="s">
        <v>28</v>
      </c>
      <c r="AN33" s="39">
        <f>AV27</f>
        <v>0</v>
      </c>
      <c r="AO33" s="39"/>
      <c r="AP33" s="23"/>
      <c r="AQ33" s="39">
        <f>AX30</f>
        <v>0</v>
      </c>
      <c r="AR33" s="39" t="s">
        <v>28</v>
      </c>
      <c r="AS33" s="39">
        <f>AV30</f>
        <v>0</v>
      </c>
      <c r="AT33" s="39"/>
      <c r="AU33" s="23"/>
      <c r="AV33" s="24"/>
      <c r="AW33" s="24"/>
      <c r="AX33" s="24"/>
      <c r="AY33" s="24"/>
      <c r="AZ33" s="74">
        <f>+B32+G32+L32+Q32+V32+AA32+AF32+AK32+AP32+AU32</f>
        <v>0</v>
      </c>
      <c r="BA33" s="29">
        <f>+C32+H32+M32+R32+W32+AB32+AG32+AL32+AQ32+AV32</f>
        <v>0</v>
      </c>
      <c r="BB33" s="30">
        <f>+AZ33+BA33</f>
        <v>0</v>
      </c>
      <c r="BC33" s="29">
        <f>+C33+H33+M33+R33+W33+AB33+AG33+AL33+AQ33+AV33</f>
        <v>0</v>
      </c>
      <c r="BD33" s="29" t="s">
        <v>31</v>
      </c>
      <c r="BE33" s="29">
        <f>+E33+J33+O33+T33+Y33+AD33+AI33+AN33+AS33+AX33</f>
        <v>0</v>
      </c>
      <c r="BF33" s="31">
        <f>+C34+H34+M34+R34+W34+AB34+AG34+AL34+AQ34+AV34</f>
        <v>0</v>
      </c>
      <c r="BG33" s="29" t="s">
        <v>31</v>
      </c>
      <c r="BH33" s="30">
        <f>+E34+J34+O34+T34+Y34+AD34+AI34+AN34+AS34+AX34</f>
        <v>0</v>
      </c>
      <c r="BI33" s="75" t="str">
        <f>IF(BH33=0,"10.000",BF33/(BF33+BH33)*10)</f>
        <v>10.000</v>
      </c>
      <c r="BJ33" s="96">
        <f>RANK(BK33,$BK$6:$BK$33)</f>
        <v>1</v>
      </c>
      <c r="BK33" s="32">
        <f>BB33*1000+BA33*100+BE34*10+BI33</f>
        <v>10</v>
      </c>
    </row>
    <row r="34" spans="1:63" ht="14.25" customHeight="1" thickBot="1" x14ac:dyDescent="0.2">
      <c r="A34" s="14"/>
      <c r="B34" s="50" t="s">
        <v>29</v>
      </c>
      <c r="C34" s="92">
        <f>AX7</f>
        <v>0</v>
      </c>
      <c r="D34" s="92" t="s">
        <v>28</v>
      </c>
      <c r="E34" s="92">
        <f>AV7</f>
        <v>0</v>
      </c>
      <c r="F34" s="92" t="s">
        <v>30</v>
      </c>
      <c r="G34" s="50" t="s">
        <v>29</v>
      </c>
      <c r="H34" s="92">
        <f>AX10</f>
        <v>0</v>
      </c>
      <c r="I34" s="92" t="s">
        <v>28</v>
      </c>
      <c r="J34" s="92">
        <f>AV10</f>
        <v>0</v>
      </c>
      <c r="K34" s="92" t="s">
        <v>30</v>
      </c>
      <c r="L34" s="50" t="s">
        <v>29</v>
      </c>
      <c r="M34" s="92">
        <f>AX13</f>
        <v>0</v>
      </c>
      <c r="N34" s="92" t="s">
        <v>28</v>
      </c>
      <c r="O34" s="92">
        <f>AV13</f>
        <v>0</v>
      </c>
      <c r="P34" s="92" t="s">
        <v>30</v>
      </c>
      <c r="Q34" s="50" t="s">
        <v>29</v>
      </c>
      <c r="R34" s="92">
        <f>AX16</f>
        <v>0</v>
      </c>
      <c r="S34" s="92" t="s">
        <v>28</v>
      </c>
      <c r="T34" s="92">
        <f>AV16</f>
        <v>0</v>
      </c>
      <c r="U34" s="92" t="s">
        <v>30</v>
      </c>
      <c r="V34" s="50" t="s">
        <v>29</v>
      </c>
      <c r="W34" s="92">
        <f>AX19</f>
        <v>0</v>
      </c>
      <c r="X34" s="92" t="s">
        <v>28</v>
      </c>
      <c r="Y34" s="92">
        <f>AV19</f>
        <v>0</v>
      </c>
      <c r="Z34" s="92" t="s">
        <v>30</v>
      </c>
      <c r="AA34" s="50" t="s">
        <v>29</v>
      </c>
      <c r="AB34" s="92">
        <f>AX22</f>
        <v>0</v>
      </c>
      <c r="AC34" s="92" t="s">
        <v>28</v>
      </c>
      <c r="AD34" s="92">
        <f>AV22</f>
        <v>0</v>
      </c>
      <c r="AE34" s="92" t="s">
        <v>30</v>
      </c>
      <c r="AF34" s="50" t="s">
        <v>29</v>
      </c>
      <c r="AG34" s="92">
        <f>AX25</f>
        <v>0</v>
      </c>
      <c r="AH34" s="92" t="s">
        <v>28</v>
      </c>
      <c r="AI34" s="92">
        <f>AV25</f>
        <v>0</v>
      </c>
      <c r="AJ34" s="92" t="s">
        <v>30</v>
      </c>
      <c r="AK34" s="50" t="s">
        <v>29</v>
      </c>
      <c r="AL34" s="92">
        <f>AX28</f>
        <v>0</v>
      </c>
      <c r="AM34" s="92" t="s">
        <v>28</v>
      </c>
      <c r="AN34" s="92">
        <f>AV28</f>
        <v>0</v>
      </c>
      <c r="AO34" s="92" t="s">
        <v>30</v>
      </c>
      <c r="AP34" s="50" t="s">
        <v>29</v>
      </c>
      <c r="AQ34" s="92">
        <f>AX31</f>
        <v>0</v>
      </c>
      <c r="AR34" s="92" t="s">
        <v>28</v>
      </c>
      <c r="AS34" s="92">
        <f>AV31</f>
        <v>0</v>
      </c>
      <c r="AT34" s="92" t="s">
        <v>30</v>
      </c>
      <c r="AU34" s="50"/>
      <c r="AV34" s="51"/>
      <c r="AW34" s="51"/>
      <c r="AX34" s="51"/>
      <c r="AY34" s="51"/>
      <c r="AZ34" s="67"/>
      <c r="BA34" s="65"/>
      <c r="BB34" s="65"/>
      <c r="BC34" s="66"/>
      <c r="BD34" s="65"/>
      <c r="BE34" s="65">
        <f>+BC33-BE33</f>
        <v>0</v>
      </c>
      <c r="BF34" s="66"/>
      <c r="BG34" s="65"/>
      <c r="BH34" s="93"/>
      <c r="BI34" s="126"/>
      <c r="BJ34" s="94"/>
      <c r="BK34" s="95"/>
    </row>
    <row r="35" spans="1:63" ht="14.25" customHeight="1" x14ac:dyDescent="0.15"/>
    <row r="36" spans="1:63" ht="14.25" customHeight="1" x14ac:dyDescent="0.15">
      <c r="A36" s="55"/>
      <c r="C36" s="62" t="s">
        <v>23</v>
      </c>
    </row>
    <row r="37" spans="1:63" ht="14.25" customHeight="1" x14ac:dyDescent="0.15"/>
    <row r="38" spans="1:63" ht="14.25" customHeight="1" x14ac:dyDescent="0.15">
      <c r="A38" s="58"/>
      <c r="C38" s="62" t="s">
        <v>24</v>
      </c>
      <c r="BG38" t="s">
        <v>59</v>
      </c>
    </row>
    <row r="39" spans="1:63" ht="14.25" customHeight="1" x14ac:dyDescent="0.15"/>
    <row r="40" spans="1:63" ht="14.25" customHeight="1" x14ac:dyDescent="0.15">
      <c r="A40" s="61"/>
      <c r="C40" s="62" t="s">
        <v>25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①部</vt:lpstr>
      <vt:lpstr>2部</vt:lpstr>
      <vt:lpstr>3部</vt:lpstr>
      <vt:lpstr>4部</vt:lpstr>
      <vt:lpstr>5部</vt:lpstr>
      <vt:lpstr>6部</vt:lpstr>
      <vt:lpstr>7部</vt:lpstr>
      <vt:lpstr>8部</vt:lpstr>
      <vt:lpstr>10チーム様式</vt:lpstr>
      <vt:lpstr>９チーム様式</vt:lpstr>
      <vt:lpstr>8チーム様式</vt:lpstr>
      <vt:lpstr>Sheet1</vt:lpstr>
      <vt:lpstr>'10チーム様式'!Print_Area</vt:lpstr>
      <vt:lpstr>①部!Print_Area</vt:lpstr>
      <vt:lpstr>'2部'!Print_Area</vt:lpstr>
      <vt:lpstr>'3部'!Print_Area</vt:lpstr>
      <vt:lpstr>'4部'!Print_Area</vt:lpstr>
      <vt:lpstr>'5部'!Print_Area</vt:lpstr>
      <vt:lpstr>'6部'!Print_Area</vt:lpstr>
      <vt:lpstr>'7部'!Print_Area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2024-04-30T13:45:01Z</cp:lastPrinted>
  <dcterms:created xsi:type="dcterms:W3CDTF">1998-03-30T00:42:14Z</dcterms:created>
  <dcterms:modified xsi:type="dcterms:W3CDTF">2024-12-04T14:30:25Z</dcterms:modified>
</cp:coreProperties>
</file>